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0A0EDCD5-28A6-4EDE-ADAF-E53F23418A9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Numeralia ago-dic 2020" sheetId="2" r:id="rId1"/>
  </sheets>
  <definedNames>
    <definedName name="_xlnm.Print_Titles" localSheetId="0">'Numeralia ago-dic 2020'!$1:$5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2" l="1"/>
  <c r="M117" i="2" l="1"/>
  <c r="B265" i="2" l="1"/>
  <c r="B247" i="2" l="1"/>
  <c r="B242" i="2"/>
  <c r="B238" i="2"/>
  <c r="B234" i="2"/>
  <c r="B230" i="2"/>
  <c r="B226" i="2"/>
  <c r="B222" i="2"/>
  <c r="B210" i="2"/>
  <c r="B206" i="2"/>
  <c r="B198" i="2"/>
  <c r="B194" i="2"/>
  <c r="B190" i="2"/>
  <c r="N132" i="2" l="1"/>
  <c r="M132" i="2"/>
  <c r="M101" i="2"/>
  <c r="N96" i="2"/>
  <c r="M96" i="2"/>
  <c r="N89" i="2"/>
  <c r="M89" i="2"/>
  <c r="M378" i="2" l="1"/>
  <c r="M371" i="2"/>
  <c r="N42" i="2" l="1"/>
  <c r="M42" i="2"/>
  <c r="B44" i="2"/>
  <c r="B99" i="2"/>
  <c r="B98" i="2"/>
  <c r="D75" i="2" l="1"/>
  <c r="B384" i="2"/>
  <c r="B383" i="2"/>
  <c r="B382" i="2"/>
  <c r="B381" i="2"/>
  <c r="B380" i="2"/>
  <c r="B379" i="2"/>
  <c r="N378" i="2"/>
  <c r="B377" i="2"/>
  <c r="B376" i="2"/>
  <c r="B375" i="2"/>
  <c r="B374" i="2"/>
  <c r="B373" i="2"/>
  <c r="B372" i="2"/>
  <c r="N371" i="2"/>
  <c r="B370" i="2"/>
  <c r="B369" i="2"/>
  <c r="B368" i="2"/>
  <c r="B367" i="2"/>
  <c r="B366" i="2"/>
  <c r="B365" i="2"/>
  <c r="N364" i="2"/>
  <c r="M364" i="2"/>
  <c r="B363" i="2"/>
  <c r="B362" i="2"/>
  <c r="B361" i="2"/>
  <c r="B360" i="2"/>
  <c r="B359" i="2"/>
  <c r="B358" i="2"/>
  <c r="N357" i="2"/>
  <c r="M357" i="2"/>
  <c r="B356" i="2"/>
  <c r="B355" i="2"/>
  <c r="B354" i="2"/>
  <c r="B353" i="2"/>
  <c r="B352" i="2"/>
  <c r="B351" i="2"/>
  <c r="N350" i="2"/>
  <c r="M350" i="2"/>
  <c r="B333" i="2"/>
  <c r="B332" i="2"/>
  <c r="B331" i="2"/>
  <c r="B330" i="2"/>
  <c r="N329" i="2"/>
  <c r="M329" i="2"/>
  <c r="B327" i="2"/>
  <c r="B326" i="2"/>
  <c r="B325" i="2"/>
  <c r="B324" i="2"/>
  <c r="B323" i="2"/>
  <c r="N322" i="2"/>
  <c r="M322" i="2"/>
  <c r="B321" i="2"/>
  <c r="B320" i="2"/>
  <c r="B319" i="2"/>
  <c r="B318" i="2"/>
  <c r="N317" i="2"/>
  <c r="M317" i="2"/>
  <c r="B316" i="2"/>
  <c r="B315" i="2"/>
  <c r="B314" i="2"/>
  <c r="B313" i="2"/>
  <c r="B312" i="2"/>
  <c r="B311" i="2"/>
  <c r="N310" i="2"/>
  <c r="M310" i="2"/>
  <c r="B357" i="2" l="1"/>
  <c r="N349" i="2"/>
  <c r="B371" i="2"/>
  <c r="B378" i="2"/>
  <c r="B350" i="2"/>
  <c r="B364" i="2"/>
  <c r="M349" i="2"/>
  <c r="B329" i="2"/>
  <c r="M309" i="2"/>
  <c r="B322" i="2"/>
  <c r="B310" i="2"/>
  <c r="N309" i="2"/>
  <c r="B317" i="2"/>
  <c r="M300" i="2"/>
  <c r="B185" i="2"/>
  <c r="B349" i="2" l="1"/>
  <c r="B309" i="2"/>
  <c r="B301" i="2"/>
  <c r="N300" i="2"/>
  <c r="B300" i="2" s="1"/>
  <c r="B186" i="2"/>
  <c r="B187" i="2"/>
  <c r="B184" i="2"/>
  <c r="B62" i="2" l="1"/>
  <c r="B150" i="2" l="1"/>
  <c r="B149" i="2"/>
  <c r="B148" i="2"/>
  <c r="B147" i="2"/>
  <c r="B146" i="2"/>
  <c r="B145" i="2"/>
  <c r="B144" i="2"/>
  <c r="B143" i="2"/>
  <c r="B142" i="2"/>
  <c r="B160" i="2" l="1"/>
  <c r="B159" i="2"/>
  <c r="N158" i="2"/>
  <c r="M158" i="2"/>
  <c r="B153" i="2"/>
  <c r="B158" i="2" l="1"/>
  <c r="B106" i="2" l="1"/>
  <c r="B91" i="2"/>
  <c r="B95" i="2"/>
  <c r="B94" i="2"/>
  <c r="N35" i="2"/>
  <c r="M35" i="2"/>
  <c r="B41" i="2"/>
  <c r="B40" i="2"/>
  <c r="B52" i="2"/>
  <c r="B56" i="2"/>
  <c r="M58" i="2"/>
  <c r="B343" i="2" l="1"/>
  <c r="B344" i="2"/>
  <c r="M65" i="2" l="1"/>
  <c r="B49" i="2" l="1"/>
  <c r="B157" i="2" l="1"/>
  <c r="B156" i="2"/>
  <c r="B154" i="2"/>
  <c r="B152" i="2"/>
  <c r="N151" i="2"/>
  <c r="M151" i="2"/>
  <c r="B155" i="2"/>
  <c r="B151" i="2" l="1"/>
  <c r="B139" i="2"/>
  <c r="N137" i="2"/>
  <c r="M137" i="2"/>
  <c r="B258" i="2" l="1"/>
  <c r="B255" i="2"/>
  <c r="B252" i="2"/>
  <c r="B251" i="2" l="1"/>
  <c r="B345" i="2" l="1"/>
  <c r="M342" i="2"/>
  <c r="B341" i="2"/>
  <c r="B340" i="2"/>
  <c r="B339" i="2"/>
  <c r="M338" i="2"/>
  <c r="B274" i="2"/>
  <c r="B261" i="2"/>
  <c r="N141" i="2"/>
  <c r="N140" i="2" s="1"/>
  <c r="M141" i="2"/>
  <c r="M140" i="2" s="1"/>
  <c r="B138" i="2"/>
  <c r="B137" i="2" s="1"/>
  <c r="B136" i="2"/>
  <c r="B135" i="2"/>
  <c r="B134" i="2"/>
  <c r="B133" i="2"/>
  <c r="B125" i="2"/>
  <c r="B124" i="2"/>
  <c r="N123" i="2"/>
  <c r="N122" i="2" s="1"/>
  <c r="M123" i="2"/>
  <c r="M122" i="2" s="1"/>
  <c r="B119" i="2"/>
  <c r="N117" i="2"/>
  <c r="B116" i="2"/>
  <c r="B115" i="2"/>
  <c r="B114" i="2"/>
  <c r="B113" i="2"/>
  <c r="B112" i="2"/>
  <c r="B111" i="2"/>
  <c r="N110" i="2"/>
  <c r="M110" i="2"/>
  <c r="M100" i="2" s="1"/>
  <c r="B109" i="2"/>
  <c r="B108" i="2"/>
  <c r="B107" i="2"/>
  <c r="B105" i="2"/>
  <c r="B104" i="2"/>
  <c r="B103" i="2"/>
  <c r="B102" i="2"/>
  <c r="N101" i="2"/>
  <c r="N100" i="2" s="1"/>
  <c r="B97" i="2"/>
  <c r="B96" i="2" s="1"/>
  <c r="B93" i="2"/>
  <c r="B92" i="2"/>
  <c r="B90" i="2"/>
  <c r="B67" i="2"/>
  <c r="B66" i="2"/>
  <c r="N65" i="2"/>
  <c r="B64" i="2"/>
  <c r="B63" i="2"/>
  <c r="B61" i="2"/>
  <c r="B60" i="2"/>
  <c r="B59" i="2"/>
  <c r="N58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B42" i="2" l="1"/>
  <c r="B89" i="2"/>
  <c r="B35" i="2"/>
  <c r="B283" i="2" s="1"/>
  <c r="B342" i="2"/>
  <c r="M88" i="2"/>
  <c r="M87" i="2" s="1"/>
  <c r="M34" i="2"/>
  <c r="N131" i="2"/>
  <c r="B132" i="2"/>
  <c r="B131" i="2" s="1"/>
  <c r="N176" i="2" s="1"/>
  <c r="B175" i="2" s="1"/>
  <c r="B338" i="2"/>
  <c r="B58" i="2"/>
  <c r="B293" i="2" s="1"/>
  <c r="B292" i="2" s="1"/>
  <c r="B110" i="2"/>
  <c r="B117" i="2"/>
  <c r="M131" i="2"/>
  <c r="M46" i="2"/>
  <c r="B123" i="2"/>
  <c r="B47" i="2"/>
  <c r="B290" i="2" s="1"/>
  <c r="N88" i="2"/>
  <c r="B101" i="2"/>
  <c r="B141" i="2"/>
  <c r="B140" i="2" s="1"/>
  <c r="N173" i="2" s="1"/>
  <c r="B172" i="2" s="1"/>
  <c r="B122" i="2"/>
  <c r="N34" i="2"/>
  <c r="N46" i="2"/>
  <c r="B65" i="2"/>
  <c r="B167" i="2" l="1"/>
  <c r="B286" i="2"/>
  <c r="B285" i="2" s="1"/>
  <c r="B296" i="2"/>
  <c r="B295" i="2" s="1"/>
  <c r="N87" i="2"/>
  <c r="B337" i="2"/>
  <c r="N130" i="2"/>
  <c r="B34" i="2"/>
  <c r="B75" i="2" s="1"/>
  <c r="B88" i="2"/>
  <c r="M33" i="2"/>
  <c r="B100" i="2"/>
  <c r="M130" i="2"/>
  <c r="B130" i="2"/>
  <c r="B164" i="2" s="1"/>
  <c r="B46" i="2"/>
  <c r="N33" i="2"/>
  <c r="B289" i="2"/>
  <c r="B282" i="2"/>
  <c r="B281" i="2" l="1"/>
  <c r="B288" i="2"/>
  <c r="B33" i="2"/>
  <c r="B87" i="2"/>
</calcChain>
</file>

<file path=xl/sharedStrings.xml><?xml version="1.0" encoding="utf-8"?>
<sst xmlns="http://schemas.openxmlformats.org/spreadsheetml/2006/main" count="372" uniqueCount="219">
  <si>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</si>
  <si>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</si>
  <si>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</si>
  <si>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</si>
  <si>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</si>
  <si>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</si>
  <si>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</si>
  <si>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</si>
  <si>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</si>
  <si>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</si>
  <si>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</si>
  <si>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</si>
  <si>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</si>
  <si>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</si>
  <si>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</si>
  <si>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</si>
  <si>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</si>
  <si>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</si>
  <si>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</si>
  <si>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</si>
  <si>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</si>
  <si>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</si>
  <si>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</si>
  <si>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</si>
  <si>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</si>
  <si>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</si>
  <si>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</si>
  <si>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</si>
  <si>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</si>
  <si>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</si>
  <si>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</si>
  <si>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</si>
  <si>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</si>
  <si>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</si>
  <si>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</si>
  <si>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</si>
  <si>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</si>
  <si>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</si>
  <si>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</si>
  <si>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</si>
  <si>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</si>
  <si>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</si>
  <si>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</si>
  <si>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</si>
  <si>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</si>
  <si>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</si>
  <si>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</si>
  <si>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</si>
  <si>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</si>
  <si>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</si>
  <si>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</si>
  <si>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</si>
  <si>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</si>
  <si>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</si>
  <si>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</si>
  <si>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</si>
  <si>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</si>
  <si>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</si>
  <si>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</si>
  <si>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</si>
  <si>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</si>
  <si>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</si>
  <si>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</si>
  <si>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</si>
  <si>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</si>
  <si>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</si>
  <si>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</si>
  <si>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</si>
  <si>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</si>
  <si>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</si>
  <si>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</si>
  <si>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</si>
  <si>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</si>
  <si>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</si>
  <si>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</si>
  <si>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</si>
  <si>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</si>
  <si>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</si>
  <si>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</si>
  <si>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</si>
  <si>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</si>
  <si>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</si>
  <si>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</si>
  <si>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</si>
  <si>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</si>
  <si>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</si>
  <si>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</si>
  <si>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</si>
  <si>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</si>
  <si>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</si>
  <si>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</si>
  <si>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</si>
  <si>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</si>
  <si>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</si>
  <si>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</si>
  <si>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</si>
  <si>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</si>
  <si>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</si>
  <si>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</si>
  <si>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</si>
  <si>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</si>
  <si>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</si>
  <si>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</si>
  <si>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</si>
  <si>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</si>
  <si>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</si>
  <si>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</si>
  <si>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</si>
  <si>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</si>
  <si>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</si>
  <si>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</si>
  <si>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</si>
  <si>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</si>
  <si>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</si>
  <si>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</si>
  <si>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</si>
  <si>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</si>
  <si>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</si>
  <si>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</si>
  <si>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</si>
  <si>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</si>
  <si>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</si>
  <si>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</si>
  <si>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</si>
  <si>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</si>
  <si>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</si>
  <si>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</si>
  <si>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</si>
  <si>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</si>
  <si>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</si>
  <si>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</si>
  <si>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</si>
  <si>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</si>
  <si>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</si>
  <si>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</si>
  <si>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</si>
  <si>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</si>
  <si>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</si>
  <si>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</si>
  <si>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</si>
  <si>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</si>
  <si>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</si>
  <si>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</si>
  <si>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</si>
  <si>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</si>
  <si>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</si>
  <si>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</si>
  <si>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</si>
  <si>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>Número de alumnos que egresan en el ciclo escolar t</t>
  </si>
  <si>
    <t xml:space="preserve">Porcentaje de egreso de educación media superior </t>
  </si>
  <si>
    <t>Docentes que imparten el servicio de tutroría</t>
  </si>
  <si>
    <t>CETI Plantel Río Santiago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</si>
  <si>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</si>
  <si>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</si>
  <si>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</si>
  <si>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</si>
  <si>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</si>
  <si>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</si>
  <si>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</si>
  <si>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</si>
  <si>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</si>
  <si>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</si>
  <si>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</si>
  <si>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</si>
  <si>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</si>
  <si>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</si>
  <si>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</si>
  <si>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</si>
  <si>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</si>
  <si>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</si>
  <si>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</si>
  <si>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</si>
  <si>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</si>
  <si>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</si>
  <si>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</si>
  <si>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 xml:space="preserve">*Los programas de Ingeniería en Desarrollo de Software e Ingeniería en Electrónica y Sistemas Inteligentes, iniciaron en 2019 su proceso de acreditación ante CACEI, mismo que tendrá continuación en 2020 para su conclusión. 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</si>
  <si>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</si>
  <si>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</si>
  <si>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</si>
  <si>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</si>
  <si>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</si>
  <si>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</si>
  <si>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</si>
  <si>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</si>
  <si>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</si>
  <si>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</si>
  <si>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</si>
  <si>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</si>
  <si>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Matrícula de licenciatura en programas reconocidos por su calidad atendida en el año t -1 (2019)</t>
  </si>
  <si>
    <t>*Los programas de Ingeniería Civil Sustentable e Ingeniería en Tecnología de Softwarte entraron en vigor a partir de febrero 2019, por lo que al corte no son susceptibles de iniciar un proceso de acreditación.</t>
  </si>
  <si>
    <t>* Los programas de Ingeneiría Industrial e Ingeniería Mecatrónica fueron actualizados en agosto-diciembre 2019, por lo que la matrícula en programas acreditados registró una disminución en 2020.</t>
  </si>
  <si>
    <t>Tecnología de Software</t>
  </si>
  <si>
    <t xml:space="preserve">Ingeniería Tecnología de Software </t>
  </si>
  <si>
    <t>Total del personal docente de EMS que imparte tutoría en el semestre agos-dic 2020.</t>
  </si>
  <si>
    <t>Al 30 de septiembre de 2020</t>
  </si>
  <si>
    <t>Total de Horas Asignatura autorizadas al 30 de septiembre de 2020</t>
  </si>
  <si>
    <t>Al mes de septiembre de 2020</t>
  </si>
  <si>
    <t>Al 30 de septiembre  2020</t>
  </si>
  <si>
    <t>* Durante el tercer trimestre se estará integrando una base de datos con los alumnos que están participando en los
proyectos de investigación vigentes en el CETI.</t>
  </si>
  <si>
    <t>A septiembre de 2020</t>
  </si>
  <si>
    <t>Matrícula Agos-dic 20</t>
  </si>
  <si>
    <t>Número de alumnos que ingresan en el ciclo escolar t-3)</t>
  </si>
  <si>
    <t>Porcentaje de egreso de tipo medio superior y superior (anual)</t>
  </si>
  <si>
    <t>Porcentaje de egreso de tipo medio superior y superior (semestral)</t>
  </si>
  <si>
    <t>Número de alumnos que ingresan en el ciclo escolar t-7)</t>
  </si>
  <si>
    <t>2 Carreras de Educación Superior del Plantel Colomos acreditadas por CACEI, Plan 2007 (matrícula de 3ero. 8vo. Semestre que cursan en programas acreditados)</t>
  </si>
  <si>
    <t>Programas activos de becas al mes de diciembre de 2020</t>
  </si>
  <si>
    <t>*Dictamen de Becas Institucionales de llos semestres feb-jul 2020 y ago-dic 2020.</t>
  </si>
  <si>
    <t>Total de proyectos de investigación en desarrollo en enero-diciembre 2020</t>
  </si>
  <si>
    <t>Semestre ago-dic 2020</t>
  </si>
  <si>
    <t>(Fecha de actualización 01 de agosto de 2023)</t>
  </si>
  <si>
    <t>Ingeniería Tecnología de Software</t>
  </si>
  <si>
    <t>Tecnólogo Electrónica y Comunicaciones</t>
  </si>
  <si>
    <t>Tecnólogo Mecánico en Máquinas-Herramienta</t>
  </si>
  <si>
    <t>Tecnólogo Informática y Computación</t>
  </si>
  <si>
    <t xml:space="preserve">Tecnólogo Control Automático e Instrumentación </t>
  </si>
  <si>
    <t xml:space="preserve">Tecnólogo Construcción </t>
  </si>
  <si>
    <t>Tecnólogo Electrotecnia</t>
  </si>
  <si>
    <t>Tecnólogo Máquinas-Herramienta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</si>
</sst>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17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1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6" fillId="0" borderId="0" xfId="1" applyFill="1"/>
    <xf numFmtId="9" fontId="0" fillId="0" borderId="0" xfId="2" applyFont="1" applyFill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6" fillId="0" borderId="12" xfId="1" applyFill="1" applyBorder="1"/>
    <xf numFmtId="0" fontId="16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5" fillId="0" borderId="1" xfId="0" applyNumberFormat="1" applyFont="1" applyBorder="1" applyAlignment="1">
      <alignment horizontal="right" vertical="center"/>
    </xf>
    <xf numFmtId="0" fontId="23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5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10" borderId="1" xfId="0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3" fontId="18" fillId="2" borderId="1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889" y="1373764"/>
          <a:ext cx="1119227" cy="782435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3806" y="1396681"/>
        <a:ext cx="1073393" cy="736601"/>
      </dsp:txXfrm>
    </dsp:sp>
    <dsp:sp modelId="{710F6D01-9BE8-4D89-B705-BE5BC88CDCDD}">
      <dsp:nvSpPr>
        <dsp:cNvPr id="0" name=""/>
        <dsp:cNvSpPr/>
      </dsp:nvSpPr>
      <dsp:spPr>
        <a:xfrm rot="17354827">
          <a:off x="892745" y="1403246"/>
          <a:ext cx="738029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738029" y="133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3309" y="1398141"/>
        <a:ext cx="36901" cy="36901"/>
      </dsp:txXfrm>
    </dsp:sp>
    <dsp:sp modelId="{76E956AC-3206-46F5-8011-83948BCB47DC}">
      <dsp:nvSpPr>
        <dsp:cNvPr id="0" name=""/>
        <dsp:cNvSpPr/>
      </dsp:nvSpPr>
      <dsp:spPr>
        <a:xfrm>
          <a:off x="1383403" y="620303"/>
          <a:ext cx="1350269" cy="895801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1145" y="751490"/>
        <a:ext cx="954785" cy="633427"/>
      </dsp:txXfrm>
    </dsp:sp>
    <dsp:sp modelId="{B766BE4A-6342-49D2-B16A-9F135EF9EA5A}">
      <dsp:nvSpPr>
        <dsp:cNvPr id="0" name=""/>
        <dsp:cNvSpPr/>
      </dsp:nvSpPr>
      <dsp:spPr>
        <a:xfrm rot="18351421">
          <a:off x="2541532" y="678920"/>
          <a:ext cx="927688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927688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2184" y="669074"/>
        <a:ext cx="46384" cy="46384"/>
      </dsp:txXfrm>
    </dsp:sp>
    <dsp:sp modelId="{8F2F06B7-A1BD-4B00-AFCA-FEEA4A19CCE7}">
      <dsp:nvSpPr>
        <dsp:cNvPr id="0" name=""/>
        <dsp:cNvSpPr/>
      </dsp:nvSpPr>
      <dsp:spPr>
        <a:xfrm>
          <a:off x="3277080" y="36522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40987" y="118475"/>
        <a:ext cx="791413" cy="395707"/>
      </dsp:txXfrm>
    </dsp:sp>
    <dsp:sp modelId="{DFDECBF9-68D4-48DF-BD3F-914813202723}">
      <dsp:nvSpPr>
        <dsp:cNvPr id="0" name=""/>
        <dsp:cNvSpPr/>
      </dsp:nvSpPr>
      <dsp:spPr>
        <a:xfrm rot="21440252">
          <a:off x="2733394" y="1042878"/>
          <a:ext cx="515737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515737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8369" y="1043331"/>
        <a:ext cx="25786" cy="25786"/>
      </dsp:txXfrm>
    </dsp:sp>
    <dsp:sp modelId="{F4BC4D37-1EE6-474B-8BC5-EB6722A14909}">
      <dsp:nvSpPr>
        <dsp:cNvPr id="0" name=""/>
        <dsp:cNvSpPr/>
      </dsp:nvSpPr>
      <dsp:spPr>
        <a:xfrm>
          <a:off x="3248853" y="764439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2760" y="846392"/>
        <a:ext cx="791413" cy="395707"/>
      </dsp:txXfrm>
    </dsp:sp>
    <dsp:sp modelId="{304F52C7-05FD-4317-9A4A-3426FDEAE9EF}">
      <dsp:nvSpPr>
        <dsp:cNvPr id="0" name=""/>
        <dsp:cNvSpPr/>
      </dsp:nvSpPr>
      <dsp:spPr>
        <a:xfrm rot="3223156">
          <a:off x="2563568" y="1390737"/>
          <a:ext cx="833317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833317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9394" y="1383250"/>
        <a:ext cx="41665" cy="41665"/>
      </dsp:txXfrm>
    </dsp:sp>
    <dsp:sp modelId="{987F16FD-308C-48CD-8700-FB2BB416BFD8}">
      <dsp:nvSpPr>
        <dsp:cNvPr id="0" name=""/>
        <dsp:cNvSpPr/>
      </dsp:nvSpPr>
      <dsp:spPr>
        <a:xfrm>
          <a:off x="3226782" y="1460157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90689" y="1542110"/>
        <a:ext cx="791413" cy="395707"/>
      </dsp:txXfrm>
    </dsp:sp>
    <dsp:sp modelId="{54B76DE3-44AD-4F6B-BFD5-30A161D48BC2}">
      <dsp:nvSpPr>
        <dsp:cNvPr id="0" name=""/>
        <dsp:cNvSpPr/>
      </dsp:nvSpPr>
      <dsp:spPr>
        <a:xfrm rot="4627862">
          <a:off x="730417" y="2265490"/>
          <a:ext cx="1054190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1054190" y="133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1158" y="2252482"/>
        <a:ext cx="52709" cy="52709"/>
      </dsp:txXfrm>
    </dsp:sp>
    <dsp:sp modelId="{E25A63AA-67FC-4BAA-BDB4-F064AEDE495F}">
      <dsp:nvSpPr>
        <dsp:cNvPr id="0" name=""/>
        <dsp:cNvSpPr/>
      </dsp:nvSpPr>
      <dsp:spPr>
        <a:xfrm>
          <a:off x="1374908" y="2327001"/>
          <a:ext cx="1315483" cy="931381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7556" y="2463399"/>
        <a:ext cx="930187" cy="658585"/>
      </dsp:txXfrm>
    </dsp:sp>
    <dsp:sp modelId="{B79CE5C7-A9BE-4346-B457-63770B76105F}">
      <dsp:nvSpPr>
        <dsp:cNvPr id="0" name=""/>
        <dsp:cNvSpPr/>
      </dsp:nvSpPr>
      <dsp:spPr>
        <a:xfrm rot="20018485">
          <a:off x="2662231" y="2659087"/>
          <a:ext cx="541718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541718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9548" y="2658891"/>
        <a:ext cx="27085" cy="27085"/>
      </dsp:txXfrm>
    </dsp:sp>
    <dsp:sp modelId="{89CD318E-94C8-4B3F-8D2B-0AE6865FAA36}">
      <dsp:nvSpPr>
        <dsp:cNvPr id="0" name=""/>
        <dsp:cNvSpPr/>
      </dsp:nvSpPr>
      <dsp:spPr>
        <a:xfrm>
          <a:off x="3175790" y="2272369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9697" y="2354322"/>
        <a:ext cx="791413" cy="395707"/>
      </dsp:txXfrm>
    </dsp:sp>
    <dsp:sp modelId="{6AB0BCF9-A4D1-45D6-B478-17D718785F98}">
      <dsp:nvSpPr>
        <dsp:cNvPr id="0" name=""/>
        <dsp:cNvSpPr/>
      </dsp:nvSpPr>
      <dsp:spPr>
        <a:xfrm>
          <a:off x="4295017" y="2538829"/>
          <a:ext cx="430701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430701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9600" y="2541408"/>
        <a:ext cx="21535" cy="21535"/>
      </dsp:txXfrm>
    </dsp:sp>
    <dsp:sp modelId="{C56F7FEA-5435-4B7E-BB2B-96A549E4925E}">
      <dsp:nvSpPr>
        <dsp:cNvPr id="0" name=""/>
        <dsp:cNvSpPr/>
      </dsp:nvSpPr>
      <dsp:spPr>
        <a:xfrm>
          <a:off x="4725718" y="2272369"/>
          <a:ext cx="1209884" cy="559613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902901" y="2354322"/>
        <a:ext cx="855518" cy="395707"/>
      </dsp:txXfrm>
    </dsp:sp>
    <dsp:sp modelId="{303EDD4D-C652-47AA-924D-0998F7201717}">
      <dsp:nvSpPr>
        <dsp:cNvPr id="0" name=""/>
        <dsp:cNvSpPr/>
      </dsp:nvSpPr>
      <dsp:spPr>
        <a:xfrm rot="2077274">
          <a:off x="2638169" y="2946905"/>
          <a:ext cx="589843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589843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8345" y="2945505"/>
        <a:ext cx="29492" cy="29492"/>
      </dsp:txXfrm>
    </dsp:sp>
    <dsp:sp modelId="{692875A9-9B66-405F-B564-DE0F6EB6E1D0}">
      <dsp:nvSpPr>
        <dsp:cNvPr id="0" name=""/>
        <dsp:cNvSpPr/>
      </dsp:nvSpPr>
      <dsp:spPr>
        <a:xfrm>
          <a:off x="3175790" y="2848004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9697" y="2929957"/>
        <a:ext cx="791413" cy="395707"/>
      </dsp:txXfrm>
    </dsp:sp>
    <dsp:sp modelId="{E8839718-AFE1-4309-B52E-4F82D60CCA6B}">
      <dsp:nvSpPr>
        <dsp:cNvPr id="0" name=""/>
        <dsp:cNvSpPr/>
      </dsp:nvSpPr>
      <dsp:spPr>
        <a:xfrm>
          <a:off x="4295017" y="3114465"/>
          <a:ext cx="386816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386816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8755" y="3118141"/>
        <a:ext cx="19340" cy="19340"/>
      </dsp:txXfrm>
    </dsp:sp>
    <dsp:sp modelId="{B75E8AD3-B7C0-4DF3-BB4A-3AD4EA5E27D7}">
      <dsp:nvSpPr>
        <dsp:cNvPr id="0" name=""/>
        <dsp:cNvSpPr/>
      </dsp:nvSpPr>
      <dsp:spPr>
        <a:xfrm>
          <a:off x="4681833" y="2848004"/>
          <a:ext cx="1278359" cy="559613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69044" y="2929957"/>
        <a:ext cx="903937" cy="3957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5"/>
  <sheetViews>
    <sheetView tabSelected="1" view="pageBreakPreview" zoomScale="140" zoomScaleNormal="80" zoomScaleSheetLayoutView="140" workbookViewId="0">
      <selection activeCell="L145" sqref="L14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82.285156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 t="s">
        <v>210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203" t="s">
        <v>4</v>
      </c>
      <c r="C26" s="203"/>
      <c r="D26" s="77" t="s">
        <v>5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1"/>
    </row>
    <row r="27" spans="2:15" x14ac:dyDescent="0.25">
      <c r="B27" s="204">
        <f>SUM(B28:G30)</f>
        <v>3</v>
      </c>
      <c r="C27" s="204"/>
      <c r="D27" s="98" t="s">
        <v>6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0"/>
    </row>
    <row r="28" spans="2:15" x14ac:dyDescent="0.25">
      <c r="B28" s="89">
        <v>1</v>
      </c>
      <c r="C28" s="89"/>
      <c r="D28" s="89"/>
      <c r="E28" s="89"/>
      <c r="F28" s="89"/>
      <c r="G28" s="89"/>
      <c r="H28" s="90" t="s">
        <v>7</v>
      </c>
      <c r="I28" s="90"/>
      <c r="J28" s="90"/>
      <c r="K28" s="90"/>
      <c r="L28" s="90"/>
      <c r="M28" s="90"/>
      <c r="N28" s="90"/>
      <c r="O28" s="63"/>
    </row>
    <row r="29" spans="2:15" x14ac:dyDescent="0.25">
      <c r="B29" s="89">
        <v>1</v>
      </c>
      <c r="C29" s="89"/>
      <c r="D29" s="89"/>
      <c r="E29" s="89"/>
      <c r="F29" s="89"/>
      <c r="G29" s="89"/>
      <c r="H29" s="90" t="s">
        <v>8</v>
      </c>
      <c r="I29" s="90"/>
      <c r="J29" s="90"/>
      <c r="K29" s="90"/>
      <c r="L29" s="90"/>
      <c r="M29" s="90"/>
      <c r="N29" s="90"/>
      <c r="O29" s="20"/>
    </row>
    <row r="30" spans="2:15" x14ac:dyDescent="0.25">
      <c r="B30" s="89">
        <v>1</v>
      </c>
      <c r="C30" s="89"/>
      <c r="D30" s="89"/>
      <c r="E30" s="89"/>
      <c r="F30" s="89"/>
      <c r="G30" s="89"/>
      <c r="H30" s="90" t="s">
        <v>9</v>
      </c>
      <c r="I30" s="90"/>
      <c r="J30" s="90"/>
      <c r="K30" s="90"/>
      <c r="L30" s="90"/>
      <c r="M30" s="90"/>
      <c r="N30" s="90"/>
      <c r="O30" s="20"/>
    </row>
    <row r="31" spans="2:15" ht="20.25" x14ac:dyDescent="0.25">
      <c r="B31" s="77" t="s">
        <v>10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20"/>
    </row>
    <row r="32" spans="2:15" ht="14.45" customHeight="1" x14ac:dyDescent="0.25">
      <c r="B32" s="95" t="s">
        <v>209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26" t="s">
        <v>11</v>
      </c>
      <c r="N32" s="26" t="s">
        <v>12</v>
      </c>
      <c r="O32" s="20"/>
    </row>
    <row r="33" spans="2:15" x14ac:dyDescent="0.25">
      <c r="B33" s="113">
        <f>B34+B46</f>
        <v>7997</v>
      </c>
      <c r="C33" s="113"/>
      <c r="D33" s="96" t="s">
        <v>13</v>
      </c>
      <c r="E33" s="96"/>
      <c r="F33" s="96"/>
      <c r="G33" s="96"/>
      <c r="H33" s="96"/>
      <c r="I33" s="96"/>
      <c r="J33" s="96"/>
      <c r="K33" s="96"/>
      <c r="L33" s="96"/>
      <c r="M33" s="11">
        <f>M34+M46</f>
        <v>2009</v>
      </c>
      <c r="N33" s="11">
        <f>N34+N46</f>
        <v>5988</v>
      </c>
      <c r="O33" s="20"/>
    </row>
    <row r="34" spans="2:15" x14ac:dyDescent="0.25">
      <c r="B34" s="97">
        <f>B35+B42</f>
        <v>2887</v>
      </c>
      <c r="C34" s="97"/>
      <c r="D34" s="97"/>
      <c r="E34" s="98" t="s">
        <v>14</v>
      </c>
      <c r="F34" s="98"/>
      <c r="G34" s="98"/>
      <c r="H34" s="98"/>
      <c r="I34" s="98"/>
      <c r="J34" s="98"/>
      <c r="K34" s="98"/>
      <c r="L34" s="98"/>
      <c r="M34" s="14">
        <f>M35+M42</f>
        <v>517</v>
      </c>
      <c r="N34" s="14">
        <f>N35+N42</f>
        <v>2370</v>
      </c>
      <c r="O34" s="20"/>
    </row>
    <row r="35" spans="2:15" x14ac:dyDescent="0.25">
      <c r="B35" s="93">
        <f>SUM(B36:J41)</f>
        <v>2340</v>
      </c>
      <c r="C35" s="93"/>
      <c r="D35" s="93"/>
      <c r="E35" s="93"/>
      <c r="F35" s="93"/>
      <c r="G35" s="93"/>
      <c r="H35" s="94" t="s">
        <v>15</v>
      </c>
      <c r="I35" s="94"/>
      <c r="J35" s="94"/>
      <c r="K35" s="94"/>
      <c r="L35" s="94"/>
      <c r="M35" s="18">
        <f>SUM(M36:M41)</f>
        <v>379</v>
      </c>
      <c r="N35" s="18">
        <f>SUM(N36:N41)</f>
        <v>1961</v>
      </c>
      <c r="O35" s="20"/>
    </row>
    <row r="36" spans="2:15" x14ac:dyDescent="0.25">
      <c r="B36" s="89">
        <f t="shared" ref="B36:B41" si="0">M36+N36</f>
        <v>173</v>
      </c>
      <c r="C36" s="89"/>
      <c r="D36" s="89"/>
      <c r="E36" s="89"/>
      <c r="F36" s="89"/>
      <c r="G36" s="89"/>
      <c r="H36" s="89"/>
      <c r="I36" s="89"/>
      <c r="J36" s="89"/>
      <c r="K36" s="90" t="s">
        <v>179</v>
      </c>
      <c r="L36" s="90"/>
      <c r="M36" s="59">
        <v>47</v>
      </c>
      <c r="N36" s="59">
        <v>126</v>
      </c>
      <c r="O36" s="20"/>
    </row>
    <row r="37" spans="2:15" x14ac:dyDescent="0.25">
      <c r="B37" s="89">
        <f t="shared" si="0"/>
        <v>498</v>
      </c>
      <c r="C37" s="89"/>
      <c r="D37" s="89"/>
      <c r="E37" s="89"/>
      <c r="F37" s="89"/>
      <c r="G37" s="89"/>
      <c r="H37" s="89"/>
      <c r="I37" s="89"/>
      <c r="J37" s="89"/>
      <c r="K37" s="90" t="s">
        <v>17</v>
      </c>
      <c r="L37" s="90"/>
      <c r="M37" s="59">
        <v>66</v>
      </c>
      <c r="N37" s="59">
        <v>432</v>
      </c>
      <c r="O37" s="20"/>
    </row>
    <row r="38" spans="2:15" x14ac:dyDescent="0.25">
      <c r="B38" s="89">
        <f t="shared" si="0"/>
        <v>198</v>
      </c>
      <c r="C38" s="89"/>
      <c r="D38" s="89"/>
      <c r="E38" s="89"/>
      <c r="F38" s="89"/>
      <c r="G38" s="89"/>
      <c r="H38" s="89"/>
      <c r="I38" s="89"/>
      <c r="J38" s="89"/>
      <c r="K38" s="90" t="s">
        <v>16</v>
      </c>
      <c r="L38" s="90"/>
      <c r="M38" s="59">
        <v>25</v>
      </c>
      <c r="N38" s="59">
        <v>173</v>
      </c>
      <c r="O38" s="20"/>
    </row>
    <row r="39" spans="2:15" x14ac:dyDescent="0.25">
      <c r="B39" s="89">
        <f t="shared" si="0"/>
        <v>528</v>
      </c>
      <c r="C39" s="89"/>
      <c r="D39" s="89"/>
      <c r="E39" s="89"/>
      <c r="F39" s="89"/>
      <c r="G39" s="89"/>
      <c r="H39" s="89"/>
      <c r="I39" s="89"/>
      <c r="J39" s="89"/>
      <c r="K39" s="90" t="s">
        <v>18</v>
      </c>
      <c r="L39" s="90"/>
      <c r="M39" s="59">
        <v>135</v>
      </c>
      <c r="N39" s="59">
        <v>393</v>
      </c>
      <c r="O39" s="20"/>
    </row>
    <row r="40" spans="2:15" x14ac:dyDescent="0.25">
      <c r="B40" s="89">
        <f t="shared" si="0"/>
        <v>855</v>
      </c>
      <c r="C40" s="89"/>
      <c r="D40" s="89"/>
      <c r="E40" s="89"/>
      <c r="F40" s="89"/>
      <c r="G40" s="89"/>
      <c r="H40" s="89"/>
      <c r="I40" s="89"/>
      <c r="J40" s="89"/>
      <c r="K40" s="90" t="s">
        <v>19</v>
      </c>
      <c r="L40" s="90"/>
      <c r="M40" s="59">
        <v>93</v>
      </c>
      <c r="N40" s="59">
        <v>762</v>
      </c>
      <c r="O40" s="20"/>
    </row>
    <row r="41" spans="2:15" x14ac:dyDescent="0.25">
      <c r="B41" s="89">
        <f t="shared" si="0"/>
        <v>88</v>
      </c>
      <c r="C41" s="89"/>
      <c r="D41" s="89"/>
      <c r="E41" s="89"/>
      <c r="F41" s="89"/>
      <c r="G41" s="89"/>
      <c r="H41" s="89"/>
      <c r="I41" s="89"/>
      <c r="J41" s="89"/>
      <c r="K41" s="90" t="s">
        <v>211</v>
      </c>
      <c r="L41" s="90"/>
      <c r="M41" s="59">
        <v>13</v>
      </c>
      <c r="N41" s="59">
        <v>75</v>
      </c>
      <c r="O41" s="20"/>
    </row>
    <row r="42" spans="2:15" x14ac:dyDescent="0.25">
      <c r="B42" s="93">
        <f>B43+B44+B45</f>
        <v>547</v>
      </c>
      <c r="C42" s="93"/>
      <c r="D42" s="93"/>
      <c r="E42" s="93"/>
      <c r="F42" s="93"/>
      <c r="G42" s="93"/>
      <c r="H42" s="94" t="s">
        <v>20</v>
      </c>
      <c r="I42" s="94"/>
      <c r="J42" s="94"/>
      <c r="K42" s="94"/>
      <c r="L42" s="94"/>
      <c r="M42" s="18">
        <f>SUM(M43:M45)</f>
        <v>138</v>
      </c>
      <c r="N42" s="18">
        <f>SUM(N43:N45)</f>
        <v>409</v>
      </c>
      <c r="O42" s="20"/>
    </row>
    <row r="43" spans="2:15" x14ac:dyDescent="0.25">
      <c r="B43" s="205">
        <f>M43+N43</f>
        <v>257</v>
      </c>
      <c r="C43" s="205"/>
      <c r="D43" s="205"/>
      <c r="E43" s="205"/>
      <c r="F43" s="205"/>
      <c r="G43" s="205"/>
      <c r="H43" s="205"/>
      <c r="I43" s="205"/>
      <c r="J43" s="205"/>
      <c r="K43" s="90" t="s">
        <v>19</v>
      </c>
      <c r="L43" s="90"/>
      <c r="M43" s="42">
        <v>23</v>
      </c>
      <c r="N43" s="42">
        <v>234</v>
      </c>
      <c r="O43" s="20"/>
    </row>
    <row r="44" spans="2:15" x14ac:dyDescent="0.25">
      <c r="B44" s="82">
        <f>M44+N44</f>
        <v>264</v>
      </c>
      <c r="C44" s="83"/>
      <c r="D44" s="83"/>
      <c r="E44" s="83"/>
      <c r="F44" s="83"/>
      <c r="G44" s="83"/>
      <c r="H44" s="83"/>
      <c r="I44" s="83"/>
      <c r="J44" s="84"/>
      <c r="K44" s="61"/>
      <c r="L44" s="61" t="s">
        <v>36</v>
      </c>
      <c r="M44" s="42">
        <v>114</v>
      </c>
      <c r="N44" s="42">
        <v>150</v>
      </c>
      <c r="O44" s="20"/>
    </row>
    <row r="45" spans="2:15" x14ac:dyDescent="0.25">
      <c r="B45" s="82">
        <f>SUM(M45:N45)</f>
        <v>26</v>
      </c>
      <c r="C45" s="83"/>
      <c r="D45" s="83"/>
      <c r="E45" s="83"/>
      <c r="F45" s="83"/>
      <c r="G45" s="83"/>
      <c r="H45" s="83"/>
      <c r="I45" s="83"/>
      <c r="J45" s="84"/>
      <c r="K45" s="28"/>
      <c r="L45" s="28" t="s">
        <v>192</v>
      </c>
      <c r="M45" s="42">
        <v>1</v>
      </c>
      <c r="N45" s="42">
        <v>25</v>
      </c>
      <c r="O45" s="20"/>
    </row>
    <row r="46" spans="2:15" x14ac:dyDescent="0.25">
      <c r="B46" s="97">
        <f>B47+B58+B65</f>
        <v>5110</v>
      </c>
      <c r="C46" s="97"/>
      <c r="D46" s="97"/>
      <c r="E46" s="98" t="s">
        <v>21</v>
      </c>
      <c r="F46" s="98"/>
      <c r="G46" s="98"/>
      <c r="H46" s="98"/>
      <c r="I46" s="98"/>
      <c r="J46" s="98"/>
      <c r="K46" s="98"/>
      <c r="L46" s="98"/>
      <c r="M46" s="14">
        <f>M47+M58+M65</f>
        <v>1492</v>
      </c>
      <c r="N46" s="14">
        <f>N47+N58+N65</f>
        <v>3618</v>
      </c>
      <c r="O46" s="20"/>
    </row>
    <row r="47" spans="2:15" x14ac:dyDescent="0.25">
      <c r="B47" s="93">
        <f>SUM(B48:J57)</f>
        <v>2783</v>
      </c>
      <c r="C47" s="93"/>
      <c r="D47" s="93"/>
      <c r="E47" s="93"/>
      <c r="F47" s="93"/>
      <c r="G47" s="93"/>
      <c r="H47" s="94" t="s">
        <v>15</v>
      </c>
      <c r="I47" s="94"/>
      <c r="J47" s="94"/>
      <c r="K47" s="94"/>
      <c r="L47" s="94"/>
      <c r="M47" s="18">
        <f>SUM(M48:M57)</f>
        <v>705</v>
      </c>
      <c r="N47" s="18">
        <f>SUM(N48:N57)</f>
        <v>2078</v>
      </c>
      <c r="O47" s="20"/>
    </row>
    <row r="48" spans="2:15" x14ac:dyDescent="0.25">
      <c r="B48" s="89">
        <f t="shared" ref="B48:B57" si="1">M48+N48</f>
        <v>327</v>
      </c>
      <c r="C48" s="89"/>
      <c r="D48" s="89"/>
      <c r="E48" s="89"/>
      <c r="F48" s="89"/>
      <c r="G48" s="89"/>
      <c r="H48" s="89"/>
      <c r="I48" s="89"/>
      <c r="J48" s="89"/>
      <c r="K48" s="202" t="s">
        <v>180</v>
      </c>
      <c r="L48" s="202"/>
      <c r="M48" s="59">
        <v>108</v>
      </c>
      <c r="N48" s="59">
        <v>219</v>
      </c>
      <c r="O48" s="20"/>
    </row>
    <row r="49" spans="2:15" x14ac:dyDescent="0.25">
      <c r="B49" s="89">
        <f>M49+N49</f>
        <v>339</v>
      </c>
      <c r="C49" s="89"/>
      <c r="D49" s="89"/>
      <c r="E49" s="89"/>
      <c r="F49" s="89"/>
      <c r="G49" s="89"/>
      <c r="H49" s="89"/>
      <c r="I49" s="89"/>
      <c r="J49" s="89"/>
      <c r="K49" s="202" t="s">
        <v>181</v>
      </c>
      <c r="L49" s="202"/>
      <c r="M49" s="59">
        <v>62</v>
      </c>
      <c r="N49" s="59">
        <v>277</v>
      </c>
      <c r="O49" s="20"/>
    </row>
    <row r="50" spans="2:15" x14ac:dyDescent="0.25">
      <c r="B50" s="89">
        <f t="shared" si="1"/>
        <v>472</v>
      </c>
      <c r="C50" s="89"/>
      <c r="D50" s="89"/>
      <c r="E50" s="89"/>
      <c r="F50" s="89"/>
      <c r="G50" s="89"/>
      <c r="H50" s="89"/>
      <c r="I50" s="89"/>
      <c r="J50" s="89"/>
      <c r="K50" s="202" t="s">
        <v>177</v>
      </c>
      <c r="L50" s="202"/>
      <c r="M50" s="59">
        <v>83</v>
      </c>
      <c r="N50" s="59">
        <v>389</v>
      </c>
      <c r="O50" s="20"/>
    </row>
    <row r="51" spans="2:15" x14ac:dyDescent="0.25">
      <c r="B51" s="89">
        <f t="shared" si="1"/>
        <v>210</v>
      </c>
      <c r="C51" s="89"/>
      <c r="D51" s="89"/>
      <c r="E51" s="89"/>
      <c r="F51" s="89"/>
      <c r="G51" s="89"/>
      <c r="H51" s="89"/>
      <c r="I51" s="89"/>
      <c r="J51" s="89"/>
      <c r="K51" s="202" t="s">
        <v>182</v>
      </c>
      <c r="L51" s="202"/>
      <c r="M51" s="59">
        <v>39</v>
      </c>
      <c r="N51" s="59">
        <v>171</v>
      </c>
      <c r="O51" s="20"/>
    </row>
    <row r="52" spans="2:15" x14ac:dyDescent="0.25">
      <c r="B52" s="89">
        <f t="shared" ref="B52" si="2">M52+N52</f>
        <v>323</v>
      </c>
      <c r="C52" s="89"/>
      <c r="D52" s="89"/>
      <c r="E52" s="89"/>
      <c r="F52" s="89"/>
      <c r="G52" s="89"/>
      <c r="H52" s="89"/>
      <c r="I52" s="89"/>
      <c r="J52" s="89"/>
      <c r="K52" s="202" t="s">
        <v>183</v>
      </c>
      <c r="L52" s="202"/>
      <c r="M52" s="59">
        <v>48</v>
      </c>
      <c r="N52" s="59">
        <v>275</v>
      </c>
      <c r="O52" s="20"/>
    </row>
    <row r="53" spans="2:15" x14ac:dyDescent="0.25">
      <c r="B53" s="89">
        <f t="shared" si="1"/>
        <v>88</v>
      </c>
      <c r="C53" s="89"/>
      <c r="D53" s="89"/>
      <c r="E53" s="89"/>
      <c r="F53" s="89"/>
      <c r="G53" s="89"/>
      <c r="H53" s="89"/>
      <c r="I53" s="89"/>
      <c r="J53" s="89"/>
      <c r="K53" s="202" t="s">
        <v>212</v>
      </c>
      <c r="L53" s="202"/>
      <c r="M53" s="59">
        <v>21</v>
      </c>
      <c r="N53" s="59">
        <v>67</v>
      </c>
      <c r="O53" s="20"/>
    </row>
    <row r="54" spans="2:15" x14ac:dyDescent="0.25">
      <c r="B54" s="89">
        <f t="shared" si="1"/>
        <v>306</v>
      </c>
      <c r="C54" s="89"/>
      <c r="D54" s="89"/>
      <c r="E54" s="89"/>
      <c r="F54" s="89"/>
      <c r="G54" s="89"/>
      <c r="H54" s="89"/>
      <c r="I54" s="89"/>
      <c r="J54" s="89"/>
      <c r="K54" s="202" t="s">
        <v>184</v>
      </c>
      <c r="L54" s="202"/>
      <c r="M54" s="59">
        <v>15</v>
      </c>
      <c r="N54" s="59">
        <v>291</v>
      </c>
      <c r="O54" s="20"/>
    </row>
    <row r="55" spans="2:15" x14ac:dyDescent="0.25">
      <c r="B55" s="89">
        <f t="shared" si="1"/>
        <v>81</v>
      </c>
      <c r="C55" s="89"/>
      <c r="D55" s="89"/>
      <c r="E55" s="89"/>
      <c r="F55" s="89"/>
      <c r="G55" s="89"/>
      <c r="H55" s="89"/>
      <c r="I55" s="89"/>
      <c r="J55" s="89"/>
      <c r="K55" s="202" t="s">
        <v>213</v>
      </c>
      <c r="L55" s="202"/>
      <c r="M55" s="59">
        <v>15</v>
      </c>
      <c r="N55" s="59">
        <v>66</v>
      </c>
      <c r="O55" s="20"/>
    </row>
    <row r="56" spans="2:15" x14ac:dyDescent="0.25">
      <c r="B56" s="89">
        <f t="shared" ref="B56" si="3">M56+N56</f>
        <v>464</v>
      </c>
      <c r="C56" s="89"/>
      <c r="D56" s="89"/>
      <c r="E56" s="89"/>
      <c r="F56" s="89"/>
      <c r="G56" s="89"/>
      <c r="H56" s="89"/>
      <c r="I56" s="89"/>
      <c r="J56" s="89"/>
      <c r="K56" s="202" t="s">
        <v>22</v>
      </c>
      <c r="L56" s="202"/>
      <c r="M56" s="59">
        <v>279</v>
      </c>
      <c r="N56" s="59">
        <v>185</v>
      </c>
      <c r="O56" s="20"/>
    </row>
    <row r="57" spans="2:15" x14ac:dyDescent="0.25">
      <c r="B57" s="89">
        <f t="shared" si="1"/>
        <v>173</v>
      </c>
      <c r="C57" s="89"/>
      <c r="D57" s="89"/>
      <c r="E57" s="89"/>
      <c r="F57" s="89"/>
      <c r="G57" s="89"/>
      <c r="H57" s="89"/>
      <c r="I57" s="89"/>
      <c r="J57" s="89"/>
      <c r="K57" s="202" t="s">
        <v>178</v>
      </c>
      <c r="L57" s="202"/>
      <c r="M57" s="59">
        <v>35</v>
      </c>
      <c r="N57" s="59">
        <v>138</v>
      </c>
      <c r="O57" s="20"/>
    </row>
    <row r="58" spans="2:15" x14ac:dyDescent="0.25">
      <c r="B58" s="93">
        <f>SUM(B59:J64)</f>
        <v>1789</v>
      </c>
      <c r="C58" s="93"/>
      <c r="D58" s="93"/>
      <c r="E58" s="93"/>
      <c r="F58" s="93"/>
      <c r="G58" s="93"/>
      <c r="H58" s="94" t="s">
        <v>20</v>
      </c>
      <c r="I58" s="94"/>
      <c r="J58" s="94"/>
      <c r="K58" s="94"/>
      <c r="L58" s="94"/>
      <c r="M58" s="18">
        <f>SUM(M59:M64)</f>
        <v>655</v>
      </c>
      <c r="N58" s="18">
        <f>SUM(N59:N64)</f>
        <v>1134</v>
      </c>
      <c r="O58" s="20"/>
    </row>
    <row r="59" spans="2:15" x14ac:dyDescent="0.25">
      <c r="B59" s="89">
        <f t="shared" ref="B59:B64" si="4">M59+N59</f>
        <v>584</v>
      </c>
      <c r="C59" s="89"/>
      <c r="D59" s="89"/>
      <c r="E59" s="89"/>
      <c r="F59" s="89"/>
      <c r="G59" s="89"/>
      <c r="H59" s="89"/>
      <c r="I59" s="89"/>
      <c r="J59" s="89"/>
      <c r="K59" s="90" t="s">
        <v>177</v>
      </c>
      <c r="L59" s="90"/>
      <c r="M59" s="42">
        <v>80</v>
      </c>
      <c r="N59" s="42">
        <v>504</v>
      </c>
      <c r="O59" s="20"/>
    </row>
    <row r="60" spans="2:15" x14ac:dyDescent="0.25">
      <c r="B60" s="89">
        <f t="shared" si="4"/>
        <v>228</v>
      </c>
      <c r="C60" s="89"/>
      <c r="D60" s="89"/>
      <c r="E60" s="89"/>
      <c r="F60" s="89"/>
      <c r="G60" s="89"/>
      <c r="H60" s="89"/>
      <c r="I60" s="89"/>
      <c r="J60" s="89"/>
      <c r="K60" s="90" t="s">
        <v>23</v>
      </c>
      <c r="L60" s="90"/>
      <c r="M60" s="42">
        <v>102</v>
      </c>
      <c r="N60" s="42">
        <v>126</v>
      </c>
      <c r="O60" s="20"/>
    </row>
    <row r="61" spans="2:15" x14ac:dyDescent="0.25">
      <c r="B61" s="89">
        <f t="shared" si="4"/>
        <v>252</v>
      </c>
      <c r="C61" s="89"/>
      <c r="D61" s="89"/>
      <c r="E61" s="89"/>
      <c r="F61" s="89"/>
      <c r="G61" s="89"/>
      <c r="H61" s="89"/>
      <c r="I61" s="89"/>
      <c r="J61" s="89"/>
      <c r="K61" s="90" t="s">
        <v>24</v>
      </c>
      <c r="L61" s="90"/>
      <c r="M61" s="42">
        <v>28</v>
      </c>
      <c r="N61" s="42">
        <v>224</v>
      </c>
      <c r="O61" s="20"/>
    </row>
    <row r="62" spans="2:15" x14ac:dyDescent="0.25">
      <c r="B62" s="89">
        <f t="shared" ref="B62" si="5">M62+N62</f>
        <v>207</v>
      </c>
      <c r="C62" s="89"/>
      <c r="D62" s="89"/>
      <c r="E62" s="89"/>
      <c r="F62" s="89"/>
      <c r="G62" s="89"/>
      <c r="H62" s="89"/>
      <c r="I62" s="89"/>
      <c r="J62" s="89"/>
      <c r="K62" s="90" t="s">
        <v>25</v>
      </c>
      <c r="L62" s="90"/>
      <c r="M62" s="42">
        <v>151</v>
      </c>
      <c r="N62" s="42">
        <v>56</v>
      </c>
      <c r="O62" s="20"/>
    </row>
    <row r="63" spans="2:15" x14ac:dyDescent="0.25">
      <c r="B63" s="89">
        <f t="shared" si="4"/>
        <v>352</v>
      </c>
      <c r="C63" s="89"/>
      <c r="D63" s="89"/>
      <c r="E63" s="89"/>
      <c r="F63" s="89"/>
      <c r="G63" s="89"/>
      <c r="H63" s="89"/>
      <c r="I63" s="89"/>
      <c r="J63" s="89"/>
      <c r="K63" s="90" t="s">
        <v>22</v>
      </c>
      <c r="L63" s="90"/>
      <c r="M63" s="42">
        <v>222</v>
      </c>
      <c r="N63" s="42">
        <v>130</v>
      </c>
      <c r="O63" s="20"/>
    </row>
    <row r="64" spans="2:15" x14ac:dyDescent="0.25">
      <c r="B64" s="89">
        <f t="shared" si="4"/>
        <v>166</v>
      </c>
      <c r="C64" s="89"/>
      <c r="D64" s="89"/>
      <c r="E64" s="89"/>
      <c r="F64" s="89"/>
      <c r="G64" s="89"/>
      <c r="H64" s="89"/>
      <c r="I64" s="89"/>
      <c r="J64" s="89"/>
      <c r="K64" s="90" t="s">
        <v>26</v>
      </c>
      <c r="L64" s="90"/>
      <c r="M64" s="42">
        <v>72</v>
      </c>
      <c r="N64" s="42">
        <v>94</v>
      </c>
      <c r="O64" s="20"/>
    </row>
    <row r="65" spans="2:15" x14ac:dyDescent="0.25">
      <c r="B65" s="93">
        <f>SUM(B66:K67)</f>
        <v>538</v>
      </c>
      <c r="C65" s="93"/>
      <c r="D65" s="93"/>
      <c r="E65" s="93"/>
      <c r="F65" s="93"/>
      <c r="G65" s="93"/>
      <c r="H65" s="94" t="s">
        <v>27</v>
      </c>
      <c r="I65" s="94"/>
      <c r="J65" s="94"/>
      <c r="K65" s="94"/>
      <c r="L65" s="94"/>
      <c r="M65" s="18">
        <f>M66+M67</f>
        <v>132</v>
      </c>
      <c r="N65" s="18">
        <f>N66+N67</f>
        <v>406</v>
      </c>
      <c r="O65" s="20"/>
    </row>
    <row r="66" spans="2:15" x14ac:dyDescent="0.25">
      <c r="B66" s="89">
        <f>M66+N66</f>
        <v>316</v>
      </c>
      <c r="C66" s="89"/>
      <c r="D66" s="89"/>
      <c r="E66" s="89"/>
      <c r="F66" s="89"/>
      <c r="G66" s="89"/>
      <c r="H66" s="89"/>
      <c r="I66" s="89"/>
      <c r="J66" s="89"/>
      <c r="K66" s="89"/>
      <c r="L66" s="28" t="s">
        <v>177</v>
      </c>
      <c r="M66" s="42">
        <v>52</v>
      </c>
      <c r="N66" s="42">
        <v>264</v>
      </c>
      <c r="O66" s="20"/>
    </row>
    <row r="67" spans="2:15" x14ac:dyDescent="0.25">
      <c r="B67" s="89">
        <f>M67+N67</f>
        <v>222</v>
      </c>
      <c r="C67" s="89"/>
      <c r="D67" s="89"/>
      <c r="E67" s="89"/>
      <c r="F67" s="89"/>
      <c r="G67" s="89"/>
      <c r="H67" s="89"/>
      <c r="I67" s="89"/>
      <c r="J67" s="89"/>
      <c r="K67" s="89"/>
      <c r="L67" s="28" t="s">
        <v>23</v>
      </c>
      <c r="M67" s="42">
        <v>80</v>
      </c>
      <c r="N67" s="42">
        <v>142</v>
      </c>
      <c r="O67" s="20"/>
    </row>
    <row r="68" spans="2:15" ht="20.25" x14ac:dyDescent="0.25">
      <c r="B68" s="77" t="s">
        <v>28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20"/>
    </row>
    <row r="69" spans="2:15" ht="26.45" customHeight="1" x14ac:dyDescent="0.25">
      <c r="B69" s="21">
        <v>0.33</v>
      </c>
      <c r="C69" s="201" t="s">
        <v>173</v>
      </c>
      <c r="D69" s="201"/>
      <c r="E69" s="201"/>
      <c r="F69" s="201"/>
      <c r="G69" s="201"/>
      <c r="H69" s="201"/>
      <c r="I69" s="201"/>
      <c r="J69" s="147" t="s">
        <v>172</v>
      </c>
      <c r="K69" s="147"/>
      <c r="L69" s="147"/>
      <c r="M69" s="147"/>
      <c r="N69" s="147"/>
      <c r="O69" s="20"/>
    </row>
    <row r="70" spans="2:15" ht="14.25" customHeight="1" x14ac:dyDescent="0.25">
      <c r="B70" s="89">
        <v>1</v>
      </c>
      <c r="C70" s="89"/>
      <c r="D70" s="89"/>
      <c r="E70" s="89"/>
      <c r="F70" s="89"/>
      <c r="G70" s="89"/>
      <c r="H70" s="89"/>
      <c r="I70" s="89"/>
      <c r="J70" s="90" t="s">
        <v>151</v>
      </c>
      <c r="K70" s="90"/>
      <c r="L70" s="90"/>
      <c r="M70" s="90"/>
      <c r="N70" s="90"/>
      <c r="O70" s="20"/>
    </row>
    <row r="71" spans="2:15" ht="14.25" customHeight="1" x14ac:dyDescent="0.25">
      <c r="B71" s="206" t="s">
        <v>174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"/>
    </row>
    <row r="72" spans="2:15" ht="39.75" customHeight="1" x14ac:dyDescent="0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"/>
    </row>
    <row r="73" spans="2:15" ht="20.25" x14ac:dyDescent="0.25">
      <c r="B73" s="77" t="s">
        <v>29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20"/>
    </row>
    <row r="74" spans="2:15" ht="25.9" customHeight="1" x14ac:dyDescent="0.25">
      <c r="B74" s="209" t="s">
        <v>30</v>
      </c>
      <c r="C74" s="209"/>
      <c r="D74" s="210" t="s">
        <v>200</v>
      </c>
      <c r="E74" s="210"/>
      <c r="F74" s="210"/>
      <c r="G74" s="210"/>
      <c r="H74" s="210"/>
      <c r="I74" s="210"/>
      <c r="J74" s="210"/>
      <c r="K74" s="210"/>
      <c r="L74" s="211" t="s">
        <v>131</v>
      </c>
      <c r="M74" s="212"/>
      <c r="N74" s="213"/>
      <c r="O74" s="20"/>
    </row>
    <row r="75" spans="2:15" ht="24.75" customHeight="1" x14ac:dyDescent="0.25">
      <c r="B75" s="214">
        <f>D75/B34</f>
        <v>0.25458953931416695</v>
      </c>
      <c r="C75" s="214"/>
      <c r="D75" s="215">
        <f>M76+M77</f>
        <v>735</v>
      </c>
      <c r="E75" s="215"/>
      <c r="F75" s="215"/>
      <c r="G75" s="215"/>
      <c r="H75" s="215"/>
      <c r="I75" s="215"/>
      <c r="J75" s="215"/>
      <c r="K75" s="215"/>
      <c r="L75" s="162" t="s">
        <v>205</v>
      </c>
      <c r="M75" s="162"/>
      <c r="N75" s="162"/>
      <c r="O75" s="20"/>
    </row>
    <row r="76" spans="2:15" ht="14.45" customHeight="1" x14ac:dyDescent="0.25">
      <c r="B76" s="195"/>
      <c r="C76" s="195"/>
      <c r="D76" s="195"/>
      <c r="E76" s="195"/>
      <c r="F76" s="195"/>
      <c r="G76" s="195"/>
      <c r="H76" s="195"/>
      <c r="I76" s="195"/>
      <c r="J76" s="195"/>
      <c r="K76" s="49"/>
      <c r="L76" s="47" t="s">
        <v>18</v>
      </c>
      <c r="M76" s="216">
        <v>275</v>
      </c>
      <c r="N76" s="216"/>
      <c r="O76" s="20"/>
    </row>
    <row r="77" spans="2:15" ht="14.45" customHeight="1" x14ac:dyDescent="0.25">
      <c r="B77" s="195"/>
      <c r="C77" s="195"/>
      <c r="D77" s="195"/>
      <c r="E77" s="195"/>
      <c r="F77" s="195"/>
      <c r="G77" s="195"/>
      <c r="H77" s="195"/>
      <c r="I77" s="195"/>
      <c r="J77" s="195"/>
      <c r="K77" s="46"/>
      <c r="L77" s="48" t="s">
        <v>103</v>
      </c>
      <c r="M77" s="216">
        <v>460</v>
      </c>
      <c r="N77" s="216"/>
      <c r="O77" s="20"/>
    </row>
    <row r="78" spans="2:15" ht="14.4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0"/>
    </row>
    <row r="79" spans="2:15" ht="14.45" customHeight="1" x14ac:dyDescent="0.25">
      <c r="B79" s="196">
        <v>1439</v>
      </c>
      <c r="C79" s="197"/>
      <c r="D79" s="170" t="s">
        <v>188</v>
      </c>
      <c r="E79" s="171"/>
      <c r="F79" s="171"/>
      <c r="G79" s="171"/>
      <c r="H79" s="171"/>
      <c r="I79" s="171"/>
      <c r="J79" s="171"/>
      <c r="K79" s="171"/>
      <c r="L79" s="171"/>
      <c r="M79" s="171"/>
      <c r="N79" s="172"/>
      <c r="O79" s="20"/>
    </row>
    <row r="80" spans="2:15" ht="31.5" customHeight="1" x14ac:dyDescent="0.25">
      <c r="B80" s="87" t="s">
        <v>189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20"/>
    </row>
    <row r="81" spans="2:15" ht="36.75" customHeight="1" x14ac:dyDescent="0.25">
      <c r="B81" s="88" t="s">
        <v>190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20"/>
    </row>
    <row r="82" spans="2:15" ht="6.75" customHeight="1" x14ac:dyDescent="0.25">
      <c r="B82" s="92" t="s">
        <v>175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20"/>
    </row>
    <row r="83" spans="2:15" ht="39.75" customHeight="1" x14ac:dyDescent="0.2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20"/>
    </row>
    <row r="84" spans="2:15" ht="14.45" customHeight="1" x14ac:dyDescent="0.25"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"/>
    </row>
    <row r="85" spans="2:15" ht="20.25" x14ac:dyDescent="0.25">
      <c r="B85" s="77" t="s">
        <v>31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20"/>
    </row>
    <row r="86" spans="2:15" ht="14.45" customHeight="1" x14ac:dyDescent="0.25">
      <c r="B86" s="95" t="s">
        <v>209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26" t="s">
        <v>11</v>
      </c>
      <c r="N86" s="26" t="s">
        <v>12</v>
      </c>
      <c r="O86" s="20"/>
    </row>
    <row r="87" spans="2:15" x14ac:dyDescent="0.25">
      <c r="B87" s="29">
        <f>B88+B100</f>
        <v>1333</v>
      </c>
      <c r="C87" s="96" t="s">
        <v>32</v>
      </c>
      <c r="D87" s="96"/>
      <c r="E87" s="96"/>
      <c r="F87" s="96"/>
      <c r="G87" s="96"/>
      <c r="H87" s="96"/>
      <c r="I87" s="96"/>
      <c r="J87" s="96"/>
      <c r="K87" s="96"/>
      <c r="L87" s="96"/>
      <c r="M87" s="43">
        <f>M88+M100</f>
        <v>362</v>
      </c>
      <c r="N87" s="43">
        <f>N88+N100</f>
        <v>971</v>
      </c>
      <c r="O87" s="20"/>
    </row>
    <row r="88" spans="2:15" x14ac:dyDescent="0.25">
      <c r="B88" s="97">
        <f>B89+B96</f>
        <v>468</v>
      </c>
      <c r="C88" s="97"/>
      <c r="D88" s="97"/>
      <c r="E88" s="98" t="s">
        <v>33</v>
      </c>
      <c r="F88" s="98"/>
      <c r="G88" s="98"/>
      <c r="H88" s="98"/>
      <c r="I88" s="98"/>
      <c r="J88" s="98"/>
      <c r="K88" s="98"/>
      <c r="L88" s="98"/>
      <c r="M88" s="17">
        <f>M89+M96</f>
        <v>87</v>
      </c>
      <c r="N88" s="17">
        <f>N89+N96</f>
        <v>381</v>
      </c>
      <c r="O88" s="20"/>
    </row>
    <row r="89" spans="2:15" x14ac:dyDescent="0.25">
      <c r="B89" s="93">
        <f>SUM(B90:J95)</f>
        <v>377</v>
      </c>
      <c r="C89" s="93"/>
      <c r="D89" s="93"/>
      <c r="E89" s="93"/>
      <c r="F89" s="93"/>
      <c r="G89" s="93"/>
      <c r="H89" s="94" t="s">
        <v>15</v>
      </c>
      <c r="I89" s="94"/>
      <c r="J89" s="94"/>
      <c r="K89" s="94"/>
      <c r="L89" s="94"/>
      <c r="M89" s="44">
        <f>SUM(M90:M95)</f>
        <v>60</v>
      </c>
      <c r="N89" s="44">
        <f>SUM(N90:N95)</f>
        <v>317</v>
      </c>
      <c r="O89" s="20"/>
    </row>
    <row r="90" spans="2:15" x14ac:dyDescent="0.25">
      <c r="B90" s="89">
        <f t="shared" ref="B90:B95" si="6">M90+N90</f>
        <v>36</v>
      </c>
      <c r="C90" s="89"/>
      <c r="D90" s="89"/>
      <c r="E90" s="89"/>
      <c r="F90" s="89"/>
      <c r="G90" s="89"/>
      <c r="H90" s="89"/>
      <c r="I90" s="89"/>
      <c r="J90" s="89"/>
      <c r="K90" s="89"/>
      <c r="L90" s="28" t="s">
        <v>152</v>
      </c>
      <c r="M90" s="50">
        <v>10</v>
      </c>
      <c r="N90" s="50">
        <v>26</v>
      </c>
      <c r="O90" s="20"/>
    </row>
    <row r="91" spans="2:15" x14ac:dyDescent="0.25">
      <c r="B91" s="89">
        <f t="shared" si="6"/>
        <v>75</v>
      </c>
      <c r="C91" s="89"/>
      <c r="D91" s="89"/>
      <c r="E91" s="89"/>
      <c r="F91" s="89"/>
      <c r="G91" s="89"/>
      <c r="H91" s="89"/>
      <c r="I91" s="89"/>
      <c r="J91" s="89"/>
      <c r="K91" s="89"/>
      <c r="L91" s="51" t="s">
        <v>17</v>
      </c>
      <c r="M91" s="50">
        <v>7</v>
      </c>
      <c r="N91" s="50">
        <v>68</v>
      </c>
      <c r="O91" s="20"/>
    </row>
    <row r="92" spans="2:15" x14ac:dyDescent="0.25">
      <c r="B92" s="89">
        <f t="shared" si="6"/>
        <v>25</v>
      </c>
      <c r="C92" s="89"/>
      <c r="D92" s="89"/>
      <c r="E92" s="89"/>
      <c r="F92" s="89"/>
      <c r="G92" s="89"/>
      <c r="H92" s="89"/>
      <c r="I92" s="89"/>
      <c r="J92" s="89"/>
      <c r="K92" s="89"/>
      <c r="L92" s="28" t="s">
        <v>16</v>
      </c>
      <c r="M92" s="50">
        <v>2</v>
      </c>
      <c r="N92" s="50">
        <v>23</v>
      </c>
      <c r="O92" s="20"/>
    </row>
    <row r="93" spans="2:15" ht="17.25" customHeight="1" x14ac:dyDescent="0.25">
      <c r="B93" s="89">
        <f t="shared" si="6"/>
        <v>71</v>
      </c>
      <c r="C93" s="89"/>
      <c r="D93" s="89"/>
      <c r="E93" s="89"/>
      <c r="F93" s="89"/>
      <c r="G93" s="89"/>
      <c r="H93" s="89"/>
      <c r="I93" s="89"/>
      <c r="J93" s="89"/>
      <c r="K93" s="89"/>
      <c r="L93" s="28" t="s">
        <v>18</v>
      </c>
      <c r="M93" s="50">
        <v>23</v>
      </c>
      <c r="N93" s="50">
        <v>48</v>
      </c>
      <c r="O93" s="20"/>
    </row>
    <row r="94" spans="2:15" x14ac:dyDescent="0.25">
      <c r="B94" s="89">
        <f t="shared" si="6"/>
        <v>130</v>
      </c>
      <c r="C94" s="89"/>
      <c r="D94" s="89"/>
      <c r="E94" s="89"/>
      <c r="F94" s="89"/>
      <c r="G94" s="89"/>
      <c r="H94" s="89"/>
      <c r="I94" s="89"/>
      <c r="J94" s="89"/>
      <c r="K94" s="89"/>
      <c r="L94" s="51" t="s">
        <v>19</v>
      </c>
      <c r="M94" s="50">
        <v>12</v>
      </c>
      <c r="N94" s="50">
        <v>118</v>
      </c>
      <c r="O94" s="20"/>
    </row>
    <row r="95" spans="2:15" x14ac:dyDescent="0.25">
      <c r="B95" s="89">
        <f t="shared" si="6"/>
        <v>40</v>
      </c>
      <c r="C95" s="89"/>
      <c r="D95" s="89"/>
      <c r="E95" s="89"/>
      <c r="F95" s="89"/>
      <c r="G95" s="89"/>
      <c r="H95" s="89"/>
      <c r="I95" s="89"/>
      <c r="J95" s="89"/>
      <c r="K95" s="89"/>
      <c r="L95" s="51" t="s">
        <v>211</v>
      </c>
      <c r="M95" s="50">
        <v>6</v>
      </c>
      <c r="N95" s="50">
        <v>34</v>
      </c>
      <c r="O95" s="20"/>
    </row>
    <row r="96" spans="2:15" x14ac:dyDescent="0.25">
      <c r="B96" s="93">
        <f>B97+B99+B98</f>
        <v>91</v>
      </c>
      <c r="C96" s="93"/>
      <c r="D96" s="93"/>
      <c r="E96" s="93"/>
      <c r="F96" s="93"/>
      <c r="G96" s="93"/>
      <c r="H96" s="94" t="s">
        <v>20</v>
      </c>
      <c r="I96" s="94"/>
      <c r="J96" s="94"/>
      <c r="K96" s="94"/>
      <c r="L96" s="94"/>
      <c r="M96" s="44">
        <f>SUM(M97:M99)</f>
        <v>27</v>
      </c>
      <c r="N96" s="44">
        <f>SUM(N97:N99)</f>
        <v>64</v>
      </c>
      <c r="O96" s="20"/>
    </row>
    <row r="97" spans="2:15" x14ac:dyDescent="0.25">
      <c r="B97" s="90">
        <f>M97+N97</f>
        <v>30</v>
      </c>
      <c r="C97" s="90"/>
      <c r="D97" s="90"/>
      <c r="E97" s="90"/>
      <c r="F97" s="90"/>
      <c r="G97" s="90"/>
      <c r="H97" s="90"/>
      <c r="I97" s="90"/>
      <c r="J97" s="90"/>
      <c r="K97" s="90"/>
      <c r="L97" s="28" t="s">
        <v>37</v>
      </c>
      <c r="M97" s="50">
        <v>1</v>
      </c>
      <c r="N97" s="50">
        <v>29</v>
      </c>
      <c r="O97" s="20"/>
    </row>
    <row r="98" spans="2:15" x14ac:dyDescent="0.25">
      <c r="B98" s="198">
        <f>M98+N98</f>
        <v>55</v>
      </c>
      <c r="C98" s="199"/>
      <c r="D98" s="199"/>
      <c r="E98" s="199"/>
      <c r="F98" s="199"/>
      <c r="G98" s="199"/>
      <c r="H98" s="199"/>
      <c r="I98" s="199"/>
      <c r="J98" s="200"/>
      <c r="K98" s="61"/>
      <c r="L98" s="61" t="s">
        <v>112</v>
      </c>
      <c r="M98" s="50">
        <v>26</v>
      </c>
      <c r="N98" s="50">
        <v>29</v>
      </c>
      <c r="O98" s="20"/>
    </row>
    <row r="99" spans="2:15" x14ac:dyDescent="0.25">
      <c r="B99" s="90">
        <f>M99+N99</f>
        <v>6</v>
      </c>
      <c r="C99" s="90"/>
      <c r="D99" s="90"/>
      <c r="E99" s="90"/>
      <c r="F99" s="90"/>
      <c r="G99" s="90"/>
      <c r="H99" s="90"/>
      <c r="I99" s="90"/>
      <c r="J99" s="90"/>
      <c r="K99" s="90"/>
      <c r="L99" s="28" t="s">
        <v>191</v>
      </c>
      <c r="M99" s="50">
        <v>0</v>
      </c>
      <c r="N99" s="50">
        <v>6</v>
      </c>
      <c r="O99" s="20"/>
    </row>
    <row r="100" spans="2:15" x14ac:dyDescent="0.25">
      <c r="B100" s="97">
        <f>B101+B110+B117</f>
        <v>865</v>
      </c>
      <c r="C100" s="97"/>
      <c r="D100" s="97"/>
      <c r="E100" s="98" t="s">
        <v>38</v>
      </c>
      <c r="F100" s="98"/>
      <c r="G100" s="98"/>
      <c r="H100" s="98"/>
      <c r="I100" s="98"/>
      <c r="J100" s="98"/>
      <c r="K100" s="98"/>
      <c r="L100" s="98"/>
      <c r="M100" s="17">
        <f>M101+M110+M117</f>
        <v>275</v>
      </c>
      <c r="N100" s="17">
        <f>N101+N110+N117</f>
        <v>590</v>
      </c>
      <c r="O100" s="20"/>
    </row>
    <row r="101" spans="2:15" x14ac:dyDescent="0.25">
      <c r="B101" s="93">
        <f>SUM(B102:K109)</f>
        <v>401</v>
      </c>
      <c r="C101" s="93"/>
      <c r="D101" s="93"/>
      <c r="E101" s="93"/>
      <c r="F101" s="93"/>
      <c r="G101" s="93"/>
      <c r="H101" s="94" t="s">
        <v>15</v>
      </c>
      <c r="I101" s="94"/>
      <c r="J101" s="94"/>
      <c r="K101" s="94"/>
      <c r="L101" s="94"/>
      <c r="M101" s="44">
        <f>SUM(M102:M109)</f>
        <v>119</v>
      </c>
      <c r="N101" s="44">
        <f>SUM(N102:N109)</f>
        <v>282</v>
      </c>
      <c r="O101" s="20"/>
    </row>
    <row r="102" spans="2:15" x14ac:dyDescent="0.25">
      <c r="B102" s="89">
        <f t="shared" ref="B102:B109" si="7">M102+N102</f>
        <v>55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58" t="s">
        <v>180</v>
      </c>
      <c r="M102" s="45">
        <v>29</v>
      </c>
      <c r="N102" s="45">
        <v>26</v>
      </c>
      <c r="O102" s="20"/>
    </row>
    <row r="103" spans="2:15" x14ac:dyDescent="0.25">
      <c r="B103" s="89">
        <f t="shared" si="7"/>
        <v>37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58" t="s">
        <v>181</v>
      </c>
      <c r="M103" s="45">
        <v>7</v>
      </c>
      <c r="N103" s="45">
        <v>30</v>
      </c>
      <c r="O103" s="20"/>
    </row>
    <row r="104" spans="2:15" x14ac:dyDescent="0.25">
      <c r="B104" s="89">
        <f t="shared" si="7"/>
        <v>64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58" t="s">
        <v>177</v>
      </c>
      <c r="M104" s="45">
        <v>15</v>
      </c>
      <c r="N104" s="45">
        <v>49</v>
      </c>
      <c r="O104" s="20"/>
    </row>
    <row r="105" spans="2:15" x14ac:dyDescent="0.25">
      <c r="B105" s="89">
        <f t="shared" si="7"/>
        <v>39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58" t="s">
        <v>182</v>
      </c>
      <c r="M105" s="45">
        <v>8</v>
      </c>
      <c r="N105" s="45">
        <v>31</v>
      </c>
      <c r="O105" s="20"/>
    </row>
    <row r="106" spans="2:15" x14ac:dyDescent="0.25">
      <c r="B106" s="89">
        <f t="shared" ref="B106" si="8">M106+N106</f>
        <v>42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58" t="s">
        <v>183</v>
      </c>
      <c r="M106" s="45">
        <v>4</v>
      </c>
      <c r="N106" s="45">
        <v>38</v>
      </c>
      <c r="O106" s="20"/>
    </row>
    <row r="107" spans="2:15" x14ac:dyDescent="0.25">
      <c r="B107" s="89">
        <f t="shared" si="7"/>
        <v>47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58" t="s">
        <v>184</v>
      </c>
      <c r="M107" s="45">
        <v>4</v>
      </c>
      <c r="N107" s="45">
        <v>43</v>
      </c>
      <c r="O107" s="20"/>
    </row>
    <row r="108" spans="2:15" x14ac:dyDescent="0.25">
      <c r="B108" s="89">
        <f t="shared" si="7"/>
        <v>79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58" t="s">
        <v>22</v>
      </c>
      <c r="M108" s="45">
        <v>46</v>
      </c>
      <c r="N108" s="45">
        <v>33</v>
      </c>
      <c r="O108" s="20"/>
    </row>
    <row r="109" spans="2:15" x14ac:dyDescent="0.25">
      <c r="B109" s="89">
        <f t="shared" si="7"/>
        <v>38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58" t="s">
        <v>178</v>
      </c>
      <c r="M109" s="45">
        <v>6</v>
      </c>
      <c r="N109" s="45">
        <v>32</v>
      </c>
      <c r="O109" s="20"/>
    </row>
    <row r="110" spans="2:15" x14ac:dyDescent="0.25">
      <c r="B110" s="93">
        <f>SUM(B111:K116)</f>
        <v>333</v>
      </c>
      <c r="C110" s="93"/>
      <c r="D110" s="93"/>
      <c r="E110" s="93"/>
      <c r="F110" s="93"/>
      <c r="G110" s="93"/>
      <c r="H110" s="94" t="s">
        <v>39</v>
      </c>
      <c r="I110" s="94"/>
      <c r="J110" s="94"/>
      <c r="K110" s="94"/>
      <c r="L110" s="94"/>
      <c r="M110" s="44">
        <f>SUM(M111:M116)</f>
        <v>125</v>
      </c>
      <c r="N110" s="44">
        <f>SUM(N111:N116)</f>
        <v>208</v>
      </c>
      <c r="O110" s="20"/>
    </row>
    <row r="111" spans="2:15" x14ac:dyDescent="0.25">
      <c r="B111" s="89">
        <f t="shared" ref="B111:B116" si="9">M111+N111</f>
        <v>120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28" t="s">
        <v>177</v>
      </c>
      <c r="M111" s="50">
        <v>21</v>
      </c>
      <c r="N111" s="50">
        <v>99</v>
      </c>
      <c r="O111" s="20"/>
    </row>
    <row r="112" spans="2:15" x14ac:dyDescent="0.25">
      <c r="B112" s="89">
        <f t="shared" si="9"/>
        <v>39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28" t="s">
        <v>23</v>
      </c>
      <c r="M112" s="50">
        <v>19</v>
      </c>
      <c r="N112" s="50">
        <v>20</v>
      </c>
      <c r="O112" s="20"/>
    </row>
    <row r="113" spans="2:15" x14ac:dyDescent="0.25">
      <c r="B113" s="89">
        <f t="shared" si="9"/>
        <v>38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28" t="s">
        <v>24</v>
      </c>
      <c r="M113" s="50">
        <v>4</v>
      </c>
      <c r="N113" s="50">
        <v>34</v>
      </c>
      <c r="O113" s="20"/>
    </row>
    <row r="114" spans="2:15" x14ac:dyDescent="0.25">
      <c r="B114" s="89">
        <f t="shared" si="9"/>
        <v>74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28" t="s">
        <v>22</v>
      </c>
      <c r="M114" s="50">
        <v>45</v>
      </c>
      <c r="N114" s="50">
        <v>29</v>
      </c>
      <c r="O114" s="20"/>
    </row>
    <row r="115" spans="2:15" x14ac:dyDescent="0.25">
      <c r="B115" s="89">
        <f t="shared" si="9"/>
        <v>37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28" t="s">
        <v>25</v>
      </c>
      <c r="M115" s="50">
        <v>25</v>
      </c>
      <c r="N115" s="50">
        <v>12</v>
      </c>
      <c r="O115" s="20"/>
    </row>
    <row r="116" spans="2:15" x14ac:dyDescent="0.25">
      <c r="B116" s="89">
        <f t="shared" si="9"/>
        <v>25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28" t="s">
        <v>26</v>
      </c>
      <c r="M116" s="50">
        <v>11</v>
      </c>
      <c r="N116" s="50">
        <v>14</v>
      </c>
      <c r="O116" s="20"/>
    </row>
    <row r="117" spans="2:15" x14ac:dyDescent="0.25">
      <c r="B117" s="93">
        <f>B118+B119</f>
        <v>131</v>
      </c>
      <c r="C117" s="93"/>
      <c r="D117" s="93"/>
      <c r="E117" s="93"/>
      <c r="F117" s="93"/>
      <c r="G117" s="93"/>
      <c r="H117" s="94" t="s">
        <v>27</v>
      </c>
      <c r="I117" s="94"/>
      <c r="J117" s="94"/>
      <c r="K117" s="94"/>
      <c r="L117" s="94"/>
      <c r="M117" s="44">
        <f>M118+M119</f>
        <v>31</v>
      </c>
      <c r="N117" s="44">
        <f>N118+N119</f>
        <v>100</v>
      </c>
      <c r="O117" s="20"/>
    </row>
    <row r="118" spans="2:15" x14ac:dyDescent="0.25">
      <c r="B118" s="89">
        <f>M118+N118</f>
        <v>43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28" t="s">
        <v>23</v>
      </c>
      <c r="M118" s="17">
        <v>17</v>
      </c>
      <c r="N118" s="50">
        <v>26</v>
      </c>
      <c r="O118" s="20"/>
    </row>
    <row r="119" spans="2:15" x14ac:dyDescent="0.25">
      <c r="B119" s="89">
        <f>M119+N119</f>
        <v>88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28" t="s">
        <v>177</v>
      </c>
      <c r="M119" s="17">
        <v>14</v>
      </c>
      <c r="N119" s="50">
        <v>74</v>
      </c>
      <c r="O119" s="20"/>
    </row>
    <row r="120" spans="2:15" ht="20.25" x14ac:dyDescent="0.25">
      <c r="B120" s="77" t="s">
        <v>120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20"/>
    </row>
    <row r="121" spans="2:15" x14ac:dyDescent="0.25">
      <c r="B121" s="95" t="s">
        <v>209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26" t="s">
        <v>11</v>
      </c>
      <c r="N121" s="26" t="s">
        <v>12</v>
      </c>
      <c r="O121" s="20"/>
    </row>
    <row r="122" spans="2:15" x14ac:dyDescent="0.25">
      <c r="B122" s="29">
        <f>M122+N122</f>
        <v>89</v>
      </c>
      <c r="C122" s="96" t="s">
        <v>121</v>
      </c>
      <c r="D122" s="96"/>
      <c r="E122" s="96"/>
      <c r="F122" s="96"/>
      <c r="G122" s="96"/>
      <c r="H122" s="96"/>
      <c r="I122" s="96"/>
      <c r="J122" s="96"/>
      <c r="K122" s="96"/>
      <c r="L122" s="96"/>
      <c r="M122" s="11">
        <f>M123</f>
        <v>11</v>
      </c>
      <c r="N122" s="11">
        <f>N123</f>
        <v>78</v>
      </c>
      <c r="O122" s="20"/>
    </row>
    <row r="123" spans="2:15" x14ac:dyDescent="0.25">
      <c r="B123" s="97">
        <f>B124+B125</f>
        <v>89</v>
      </c>
      <c r="C123" s="97"/>
      <c r="D123" s="97"/>
      <c r="E123" s="98" t="s">
        <v>122</v>
      </c>
      <c r="F123" s="98"/>
      <c r="G123" s="98"/>
      <c r="H123" s="98"/>
      <c r="I123" s="98"/>
      <c r="J123" s="98"/>
      <c r="K123" s="98"/>
      <c r="L123" s="98"/>
      <c r="M123" s="14">
        <f>M124+M125</f>
        <v>11</v>
      </c>
      <c r="N123" s="14">
        <f>N124+N125</f>
        <v>78</v>
      </c>
      <c r="O123" s="20"/>
    </row>
    <row r="124" spans="2:15" x14ac:dyDescent="0.25">
      <c r="B124" s="99">
        <f>M124+N124</f>
        <v>65</v>
      </c>
      <c r="C124" s="100"/>
      <c r="D124" s="100"/>
      <c r="E124" s="100"/>
      <c r="F124" s="100"/>
      <c r="G124" s="100"/>
      <c r="H124" s="100"/>
      <c r="I124" s="100"/>
      <c r="J124" s="100"/>
      <c r="K124" s="101"/>
      <c r="L124" s="28" t="s">
        <v>34</v>
      </c>
      <c r="M124" s="66">
        <v>7</v>
      </c>
      <c r="N124" s="66">
        <v>58</v>
      </c>
      <c r="O124" s="20"/>
    </row>
    <row r="125" spans="2:15" x14ac:dyDescent="0.25">
      <c r="B125" s="89">
        <f>M125+N125</f>
        <v>24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28" t="s">
        <v>35</v>
      </c>
      <c r="M125" s="66">
        <v>4</v>
      </c>
      <c r="N125" s="66">
        <v>20</v>
      </c>
      <c r="O125" s="20"/>
    </row>
    <row r="126" spans="2:15" x14ac:dyDescent="0.25">
      <c r="B126" s="102" t="s">
        <v>123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20"/>
    </row>
    <row r="127" spans="2:15" x14ac:dyDescent="0.2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20"/>
    </row>
    <row r="128" spans="2:15" ht="20.25" x14ac:dyDescent="0.25">
      <c r="B128" s="77" t="s">
        <v>176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20"/>
    </row>
    <row r="129" spans="2:15" x14ac:dyDescent="0.25">
      <c r="B129" s="95" t="s">
        <v>209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26" t="s">
        <v>11</v>
      </c>
      <c r="N129" s="26" t="s">
        <v>12</v>
      </c>
      <c r="O129" s="20"/>
    </row>
    <row r="130" spans="2:15" x14ac:dyDescent="0.25">
      <c r="B130" s="29">
        <f>B131+B140</f>
        <v>686</v>
      </c>
      <c r="C130" s="96" t="s">
        <v>113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11">
        <f>M131+M140</f>
        <v>182</v>
      </c>
      <c r="N130" s="11">
        <f>N131+N140</f>
        <v>504</v>
      </c>
      <c r="O130" s="20"/>
    </row>
    <row r="131" spans="2:15" x14ac:dyDescent="0.25">
      <c r="B131" s="97">
        <f>B132+B137</f>
        <v>264</v>
      </c>
      <c r="C131" s="97"/>
      <c r="D131" s="97"/>
      <c r="E131" s="98" t="s">
        <v>104</v>
      </c>
      <c r="F131" s="98"/>
      <c r="G131" s="98"/>
      <c r="H131" s="98"/>
      <c r="I131" s="98"/>
      <c r="J131" s="98"/>
      <c r="K131" s="98"/>
      <c r="L131" s="98"/>
      <c r="M131" s="14">
        <f>M132+M137</f>
        <v>65</v>
      </c>
      <c r="N131" s="14">
        <f>N132+N137</f>
        <v>199</v>
      </c>
      <c r="O131" s="20"/>
    </row>
    <row r="132" spans="2:15" x14ac:dyDescent="0.25">
      <c r="B132" s="93">
        <f>SUM(B133:J136)</f>
        <v>205</v>
      </c>
      <c r="C132" s="93"/>
      <c r="D132" s="93"/>
      <c r="E132" s="93"/>
      <c r="F132" s="93"/>
      <c r="G132" s="93"/>
      <c r="H132" s="94" t="s">
        <v>15</v>
      </c>
      <c r="I132" s="94"/>
      <c r="J132" s="94"/>
      <c r="K132" s="94"/>
      <c r="L132" s="94"/>
      <c r="M132" s="18">
        <f>SUM(M133:M136)</f>
        <v>52</v>
      </c>
      <c r="N132" s="18">
        <f>SUM(N133:N136)</f>
        <v>153</v>
      </c>
      <c r="O132" s="20"/>
    </row>
    <row r="133" spans="2:15" x14ac:dyDescent="0.25">
      <c r="B133" s="89">
        <f>M133+N133</f>
        <v>44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28" t="s">
        <v>18</v>
      </c>
      <c r="M133" s="72">
        <v>34</v>
      </c>
      <c r="N133" s="72">
        <v>10</v>
      </c>
      <c r="O133" s="20"/>
    </row>
    <row r="134" spans="2:15" x14ac:dyDescent="0.25">
      <c r="B134" s="89">
        <f>M134+N134</f>
        <v>94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28" t="s">
        <v>19</v>
      </c>
      <c r="M134" s="72">
        <v>10</v>
      </c>
      <c r="N134" s="72">
        <v>84</v>
      </c>
      <c r="O134" s="20"/>
    </row>
    <row r="135" spans="2:15" x14ac:dyDescent="0.25">
      <c r="B135" s="89">
        <f>M135+N135</f>
        <v>46</v>
      </c>
      <c r="C135" s="89"/>
      <c r="D135" s="89"/>
      <c r="E135" s="89"/>
      <c r="F135" s="89"/>
      <c r="G135" s="89"/>
      <c r="H135" s="89"/>
      <c r="I135" s="89"/>
      <c r="J135" s="89"/>
      <c r="K135" s="25"/>
      <c r="L135" s="28" t="s">
        <v>17</v>
      </c>
      <c r="M135" s="72">
        <v>5</v>
      </c>
      <c r="N135" s="72">
        <v>41</v>
      </c>
      <c r="O135" s="20"/>
    </row>
    <row r="136" spans="2:15" x14ac:dyDescent="0.25">
      <c r="B136" s="89">
        <f>M136+N136</f>
        <v>21</v>
      </c>
      <c r="C136" s="89"/>
      <c r="D136" s="89"/>
      <c r="E136" s="89"/>
      <c r="F136" s="89"/>
      <c r="G136" s="89"/>
      <c r="H136" s="89"/>
      <c r="I136" s="89"/>
      <c r="J136" s="89"/>
      <c r="K136" s="25"/>
      <c r="L136" s="28" t="s">
        <v>16</v>
      </c>
      <c r="M136" s="72">
        <v>3</v>
      </c>
      <c r="N136" s="72">
        <v>18</v>
      </c>
      <c r="O136" s="20"/>
    </row>
    <row r="137" spans="2:15" x14ac:dyDescent="0.25">
      <c r="B137" s="93">
        <f>B138+B139</f>
        <v>59</v>
      </c>
      <c r="C137" s="93"/>
      <c r="D137" s="93"/>
      <c r="E137" s="93"/>
      <c r="F137" s="93"/>
      <c r="G137" s="93"/>
      <c r="H137" s="94" t="s">
        <v>20</v>
      </c>
      <c r="I137" s="94"/>
      <c r="J137" s="94"/>
      <c r="K137" s="94"/>
      <c r="L137" s="94"/>
      <c r="M137" s="18">
        <f>M138+M139</f>
        <v>13</v>
      </c>
      <c r="N137" s="18">
        <f>N138+N139</f>
        <v>46</v>
      </c>
      <c r="O137" s="20"/>
    </row>
    <row r="138" spans="2:15" x14ac:dyDescent="0.25">
      <c r="B138" s="89">
        <f>M138+N138</f>
        <v>31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28" t="s">
        <v>19</v>
      </c>
      <c r="M138" s="72">
        <v>2</v>
      </c>
      <c r="N138" s="72">
        <v>29</v>
      </c>
      <c r="O138" s="20"/>
    </row>
    <row r="139" spans="2:15" x14ac:dyDescent="0.25">
      <c r="B139" s="89">
        <f>M139+N139</f>
        <v>28</v>
      </c>
      <c r="C139" s="89"/>
      <c r="D139" s="89"/>
      <c r="E139" s="89"/>
      <c r="F139" s="89"/>
      <c r="G139" s="89"/>
      <c r="H139" s="89"/>
      <c r="I139" s="89"/>
      <c r="J139" s="89"/>
      <c r="K139" s="39"/>
      <c r="L139" s="40" t="s">
        <v>18</v>
      </c>
      <c r="M139" s="72">
        <v>11</v>
      </c>
      <c r="N139" s="72">
        <v>17</v>
      </c>
      <c r="O139" s="20"/>
    </row>
    <row r="140" spans="2:15" x14ac:dyDescent="0.25">
      <c r="B140" s="97">
        <f>B141+B151+B158</f>
        <v>422</v>
      </c>
      <c r="C140" s="97"/>
      <c r="D140" s="97"/>
      <c r="E140" s="98" t="s">
        <v>105</v>
      </c>
      <c r="F140" s="98"/>
      <c r="G140" s="98"/>
      <c r="H140" s="98"/>
      <c r="I140" s="98"/>
      <c r="J140" s="98"/>
      <c r="K140" s="98"/>
      <c r="L140" s="98"/>
      <c r="M140" s="14">
        <f>M141+M151+M158</f>
        <v>117</v>
      </c>
      <c r="N140" s="14">
        <f>N141+N151+N158</f>
        <v>305</v>
      </c>
      <c r="O140" s="20"/>
    </row>
    <row r="141" spans="2:15" x14ac:dyDescent="0.25">
      <c r="B141" s="93">
        <f>SUM(B142:K150)</f>
        <v>243</v>
      </c>
      <c r="C141" s="93"/>
      <c r="D141" s="93"/>
      <c r="E141" s="93"/>
      <c r="F141" s="93"/>
      <c r="G141" s="93"/>
      <c r="H141" s="94" t="s">
        <v>15</v>
      </c>
      <c r="I141" s="94"/>
      <c r="J141" s="94"/>
      <c r="K141" s="94"/>
      <c r="L141" s="94"/>
      <c r="M141" s="18">
        <f>SUM(M142:M150)</f>
        <v>66</v>
      </c>
      <c r="N141" s="18">
        <f>SUM(N142:N150)</f>
        <v>177</v>
      </c>
      <c r="O141" s="20"/>
    </row>
    <row r="142" spans="2:15" x14ac:dyDescent="0.25">
      <c r="B142" s="89">
        <f t="shared" ref="B142:B150" si="10">M142+N142</f>
        <v>0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28" t="s">
        <v>214</v>
      </c>
      <c r="M142" s="73">
        <v>0</v>
      </c>
      <c r="N142" s="73">
        <v>0</v>
      </c>
      <c r="O142" s="20"/>
    </row>
    <row r="143" spans="2:15" x14ac:dyDescent="0.25">
      <c r="B143" s="89">
        <f t="shared" si="10"/>
        <v>6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51" t="s">
        <v>177</v>
      </c>
      <c r="M143" s="75">
        <v>0</v>
      </c>
      <c r="N143" s="75">
        <v>6</v>
      </c>
      <c r="O143" s="20"/>
    </row>
    <row r="144" spans="2:15" x14ac:dyDescent="0.25">
      <c r="B144" s="89">
        <f t="shared" si="10"/>
        <v>40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28" t="s">
        <v>215</v>
      </c>
      <c r="M144" s="72">
        <v>11</v>
      </c>
      <c r="N144" s="72">
        <v>29</v>
      </c>
      <c r="O144" s="20"/>
    </row>
    <row r="145" spans="2:15" x14ac:dyDescent="0.25">
      <c r="B145" s="89">
        <f t="shared" si="10"/>
        <v>26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28" t="s">
        <v>216</v>
      </c>
      <c r="M145" s="72">
        <v>9</v>
      </c>
      <c r="N145" s="72">
        <v>17</v>
      </c>
      <c r="O145" s="20"/>
    </row>
    <row r="146" spans="2:15" x14ac:dyDescent="0.25">
      <c r="B146" s="89">
        <f t="shared" si="10"/>
        <v>20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28" t="s">
        <v>212</v>
      </c>
      <c r="M146" s="73">
        <v>2</v>
      </c>
      <c r="N146" s="73">
        <v>18</v>
      </c>
      <c r="O146" s="20"/>
    </row>
    <row r="147" spans="2:15" x14ac:dyDescent="0.25">
      <c r="B147" s="89">
        <f t="shared" si="10"/>
        <v>53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51" t="s">
        <v>217</v>
      </c>
      <c r="M147" s="73">
        <v>11</v>
      </c>
      <c r="N147" s="73">
        <v>42</v>
      </c>
      <c r="O147" s="20"/>
    </row>
    <row r="148" spans="2:15" x14ac:dyDescent="0.25">
      <c r="B148" s="89">
        <f t="shared" si="10"/>
        <v>37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28" t="s">
        <v>184</v>
      </c>
      <c r="M148" s="73">
        <v>2</v>
      </c>
      <c r="N148" s="73">
        <v>35</v>
      </c>
      <c r="O148" s="20"/>
    </row>
    <row r="149" spans="2:15" x14ac:dyDescent="0.25">
      <c r="B149" s="89">
        <f t="shared" si="10"/>
        <v>24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28" t="s">
        <v>218</v>
      </c>
      <c r="M149" s="73">
        <v>7</v>
      </c>
      <c r="N149" s="73">
        <v>17</v>
      </c>
      <c r="O149" s="20"/>
    </row>
    <row r="150" spans="2:15" x14ac:dyDescent="0.25">
      <c r="B150" s="89">
        <f t="shared" si="10"/>
        <v>37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28" t="s">
        <v>22</v>
      </c>
      <c r="M150" s="76">
        <v>24</v>
      </c>
      <c r="N150" s="76">
        <v>13</v>
      </c>
      <c r="O150" s="20"/>
    </row>
    <row r="151" spans="2:15" x14ac:dyDescent="0.25">
      <c r="B151" s="93">
        <f>SUM(B152:J157)</f>
        <v>166</v>
      </c>
      <c r="C151" s="93"/>
      <c r="D151" s="93"/>
      <c r="E151" s="93"/>
      <c r="F151" s="93"/>
      <c r="G151" s="93"/>
      <c r="H151" s="94" t="s">
        <v>39</v>
      </c>
      <c r="I151" s="94"/>
      <c r="J151" s="94"/>
      <c r="K151" s="94"/>
      <c r="L151" s="94"/>
      <c r="M151" s="18">
        <f>SUM(M152:M157)</f>
        <v>48</v>
      </c>
      <c r="N151" s="18">
        <f>SUM(N152:N157)</f>
        <v>118</v>
      </c>
      <c r="O151" s="20"/>
    </row>
    <row r="152" spans="2:15" x14ac:dyDescent="0.25">
      <c r="B152" s="89">
        <f>M152+N152</f>
        <v>23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55" t="s">
        <v>23</v>
      </c>
      <c r="M152" s="74">
        <v>4</v>
      </c>
      <c r="N152" s="74">
        <v>19</v>
      </c>
      <c r="O152" s="20"/>
    </row>
    <row r="153" spans="2:15" x14ac:dyDescent="0.25">
      <c r="B153" s="99">
        <f>M153+N153</f>
        <v>65</v>
      </c>
      <c r="C153" s="100"/>
      <c r="D153" s="100"/>
      <c r="E153" s="100"/>
      <c r="F153" s="100"/>
      <c r="G153" s="100"/>
      <c r="H153" s="100"/>
      <c r="I153" s="100"/>
      <c r="J153" s="100"/>
      <c r="K153" s="101"/>
      <c r="L153" s="55" t="s">
        <v>177</v>
      </c>
      <c r="M153" s="74">
        <v>12</v>
      </c>
      <c r="N153" s="74">
        <v>53</v>
      </c>
      <c r="O153" s="20"/>
    </row>
    <row r="154" spans="2:15" x14ac:dyDescent="0.25">
      <c r="B154" s="89">
        <f>M154+N154</f>
        <v>26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55" t="s">
        <v>24</v>
      </c>
      <c r="M154" s="74">
        <v>2</v>
      </c>
      <c r="N154" s="74">
        <v>24</v>
      </c>
      <c r="O154" s="20"/>
    </row>
    <row r="155" spans="2:15" x14ac:dyDescent="0.25">
      <c r="B155" s="89">
        <f t="shared" ref="B155" si="11">M155+N155</f>
        <v>22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55" t="s">
        <v>25</v>
      </c>
      <c r="M155" s="74">
        <v>15</v>
      </c>
      <c r="N155" s="74">
        <v>7</v>
      </c>
      <c r="O155" s="20"/>
    </row>
    <row r="156" spans="2:15" x14ac:dyDescent="0.25">
      <c r="B156" s="89">
        <f>M156+N156</f>
        <v>18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55" t="s">
        <v>22</v>
      </c>
      <c r="M156" s="74">
        <v>11</v>
      </c>
      <c r="N156" s="74">
        <v>7</v>
      </c>
      <c r="O156" s="20"/>
    </row>
    <row r="157" spans="2:15" ht="17.25" customHeight="1" x14ac:dyDescent="0.25">
      <c r="B157" s="89">
        <f>M157+N157</f>
        <v>12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55" t="s">
        <v>26</v>
      </c>
      <c r="M157" s="74">
        <v>4</v>
      </c>
      <c r="N157" s="74">
        <v>8</v>
      </c>
      <c r="O157" s="20"/>
    </row>
    <row r="158" spans="2:15" ht="17.25" customHeight="1" x14ac:dyDescent="0.25">
      <c r="B158" s="93">
        <f>SUM(B159:J161)</f>
        <v>13</v>
      </c>
      <c r="C158" s="93"/>
      <c r="D158" s="93"/>
      <c r="E158" s="93"/>
      <c r="F158" s="93"/>
      <c r="G158" s="93"/>
      <c r="H158" s="94" t="s">
        <v>155</v>
      </c>
      <c r="I158" s="94"/>
      <c r="J158" s="94"/>
      <c r="K158" s="94"/>
      <c r="L158" s="94"/>
      <c r="M158" s="18">
        <f>SUM(M159:M161)</f>
        <v>3</v>
      </c>
      <c r="N158" s="18">
        <f>SUM(N159:N161)</f>
        <v>10</v>
      </c>
      <c r="O158" s="20"/>
    </row>
    <row r="159" spans="2:15" ht="17.25" customHeight="1" x14ac:dyDescent="0.25">
      <c r="B159" s="89">
        <f>M159+N159</f>
        <v>10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51" t="s">
        <v>177</v>
      </c>
      <c r="M159" s="73">
        <v>2</v>
      </c>
      <c r="N159" s="73">
        <v>8</v>
      </c>
      <c r="O159" s="20"/>
    </row>
    <row r="160" spans="2:15" ht="17.25" customHeight="1" x14ac:dyDescent="0.25">
      <c r="B160" s="99">
        <f>M160+N160</f>
        <v>3</v>
      </c>
      <c r="C160" s="100"/>
      <c r="D160" s="100"/>
      <c r="E160" s="100"/>
      <c r="F160" s="100"/>
      <c r="G160" s="100"/>
      <c r="H160" s="100"/>
      <c r="I160" s="100"/>
      <c r="J160" s="100"/>
      <c r="K160" s="101"/>
      <c r="L160" s="51" t="s">
        <v>23</v>
      </c>
      <c r="M160" s="73">
        <v>1</v>
      </c>
      <c r="N160" s="73">
        <v>2</v>
      </c>
      <c r="O160" s="20"/>
    </row>
    <row r="161" spans="2:15" x14ac:dyDescent="0.25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20"/>
    </row>
    <row r="162" spans="2:15" x14ac:dyDescent="0.25"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20"/>
    </row>
    <row r="163" spans="2:15" ht="20.25" x14ac:dyDescent="0.25">
      <c r="B163" s="77" t="s">
        <v>202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20"/>
    </row>
    <row r="164" spans="2:15" ht="15" customHeight="1" x14ac:dyDescent="0.25">
      <c r="B164" s="53">
        <f>N165/N166</f>
        <v>0.58003346346904627</v>
      </c>
      <c r="C164" s="78" t="s">
        <v>149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80"/>
      <c r="O164" s="20"/>
    </row>
    <row r="165" spans="2:15" x14ac:dyDescent="0.25">
      <c r="B165" s="34"/>
      <c r="C165" s="81" t="s">
        <v>148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52">
        <v>1040</v>
      </c>
      <c r="O165" s="20"/>
    </row>
    <row r="166" spans="2:15" ht="15" customHeight="1" x14ac:dyDescent="0.25">
      <c r="B166" s="34"/>
      <c r="C166" s="81" t="s">
        <v>201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52">
        <v>1793</v>
      </c>
      <c r="O166" s="20"/>
    </row>
    <row r="167" spans="2:15" ht="15" customHeight="1" x14ac:dyDescent="0.25">
      <c r="B167" s="53">
        <f>N168/N169</f>
        <v>0.68876404494382026</v>
      </c>
      <c r="C167" s="78" t="s">
        <v>154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80"/>
      <c r="O167" s="20"/>
    </row>
    <row r="168" spans="2:15" ht="15" customHeight="1" x14ac:dyDescent="0.25">
      <c r="B168" s="34"/>
      <c r="C168" s="81" t="s">
        <v>148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52">
        <v>613</v>
      </c>
      <c r="O168" s="20"/>
    </row>
    <row r="169" spans="2:15" ht="15" customHeight="1" x14ac:dyDescent="0.25">
      <c r="B169" s="34"/>
      <c r="C169" s="81" t="s">
        <v>201</v>
      </c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52">
        <v>890</v>
      </c>
      <c r="O169" s="20"/>
    </row>
    <row r="170" spans="2:15" ht="15" customHeight="1" x14ac:dyDescent="0.25">
      <c r="B170" s="34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71"/>
      <c r="O170" s="20"/>
    </row>
    <row r="171" spans="2:15" ht="15" customHeight="1" x14ac:dyDescent="0.25">
      <c r="B171" s="77" t="s">
        <v>203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20"/>
    </row>
    <row r="172" spans="2:15" ht="15" customHeight="1" x14ac:dyDescent="0.25">
      <c r="B172" s="53">
        <f>N173/N174</f>
        <v>0.39624413145539905</v>
      </c>
      <c r="C172" s="78" t="s">
        <v>149</v>
      </c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80"/>
      <c r="O172" s="20"/>
    </row>
    <row r="173" spans="2:15" ht="15" customHeight="1" x14ac:dyDescent="0.25">
      <c r="B173" s="34"/>
      <c r="C173" s="81" t="s">
        <v>148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67">
        <f>B140</f>
        <v>422</v>
      </c>
      <c r="O173" s="20"/>
    </row>
    <row r="174" spans="2:15" ht="15" customHeight="1" x14ac:dyDescent="0.25">
      <c r="B174" s="34"/>
      <c r="C174" s="81" t="s">
        <v>204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67">
        <v>1065</v>
      </c>
      <c r="O174" s="20"/>
    </row>
    <row r="175" spans="2:15" ht="15" customHeight="1" x14ac:dyDescent="0.25">
      <c r="B175" s="53">
        <f>N176/N177</f>
        <v>0.52589641434262946</v>
      </c>
      <c r="C175" s="78" t="s">
        <v>154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80"/>
      <c r="O175" s="20"/>
    </row>
    <row r="176" spans="2:15" ht="15" customHeight="1" x14ac:dyDescent="0.25">
      <c r="B176" s="34"/>
      <c r="C176" s="81" t="s">
        <v>148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67">
        <f>B131</f>
        <v>264</v>
      </c>
      <c r="O176" s="20"/>
    </row>
    <row r="177" spans="2:15" ht="15" customHeight="1" x14ac:dyDescent="0.25">
      <c r="B177" s="34"/>
      <c r="C177" s="81" t="s">
        <v>204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67">
        <v>502</v>
      </c>
      <c r="O177" s="20"/>
    </row>
    <row r="178" spans="2:15" ht="15" customHeight="1" x14ac:dyDescent="0.25">
      <c r="B178" s="34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71"/>
      <c r="O178" s="20"/>
    </row>
    <row r="179" spans="2:15" x14ac:dyDescent="0.25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20"/>
    </row>
    <row r="180" spans="2:15" x14ac:dyDescent="0.25"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20"/>
    </row>
    <row r="181" spans="2:15" ht="18.75" customHeight="1" x14ac:dyDescent="0.25">
      <c r="B181" s="77" t="s">
        <v>40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20"/>
    </row>
    <row r="182" spans="2:15" x14ac:dyDescent="0.25">
      <c r="B182" s="36">
        <v>12</v>
      </c>
      <c r="C182" s="190" t="s">
        <v>208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2"/>
      <c r="O182" s="20"/>
    </row>
    <row r="183" spans="2:15" x14ac:dyDescent="0.25">
      <c r="B183" s="78" t="s">
        <v>199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80"/>
      <c r="M183" s="35" t="s">
        <v>12</v>
      </c>
      <c r="N183" s="35" t="s">
        <v>11</v>
      </c>
      <c r="O183" s="20"/>
    </row>
    <row r="184" spans="2:15" ht="14.25" customHeight="1" x14ac:dyDescent="0.25">
      <c r="B184" s="89">
        <f>SUM(M184:N184)</f>
        <v>2</v>
      </c>
      <c r="C184" s="89"/>
      <c r="D184" s="90" t="s">
        <v>186</v>
      </c>
      <c r="E184" s="90"/>
      <c r="F184" s="90"/>
      <c r="G184" s="90"/>
      <c r="H184" s="90"/>
      <c r="I184" s="90"/>
      <c r="J184" s="90"/>
      <c r="K184" s="90"/>
      <c r="L184" s="90"/>
      <c r="M184" s="65">
        <v>1</v>
      </c>
      <c r="N184" s="65">
        <v>1</v>
      </c>
      <c r="O184" s="20"/>
    </row>
    <row r="185" spans="2:15" ht="14.25" customHeight="1" x14ac:dyDescent="0.25">
      <c r="B185" s="89">
        <f>SUM(M185:N185)</f>
        <v>2</v>
      </c>
      <c r="C185" s="89"/>
      <c r="D185" s="90" t="s">
        <v>185</v>
      </c>
      <c r="E185" s="90"/>
      <c r="F185" s="90"/>
      <c r="G185" s="90"/>
      <c r="H185" s="90"/>
      <c r="I185" s="90"/>
      <c r="J185" s="90"/>
      <c r="K185" s="90"/>
      <c r="L185" s="90"/>
      <c r="M185" s="65">
        <v>2</v>
      </c>
      <c r="N185" s="65">
        <v>0</v>
      </c>
      <c r="O185" s="20"/>
    </row>
    <row r="186" spans="2:15" ht="15.75" customHeight="1" x14ac:dyDescent="0.25">
      <c r="B186" s="89">
        <f t="shared" ref="B186:B187" si="12">SUM(M186:N186)</f>
        <v>9</v>
      </c>
      <c r="C186" s="89"/>
      <c r="D186" s="90" t="s">
        <v>114</v>
      </c>
      <c r="E186" s="90"/>
      <c r="F186" s="90"/>
      <c r="G186" s="90"/>
      <c r="H186" s="90"/>
      <c r="I186" s="90"/>
      <c r="J186" s="90"/>
      <c r="K186" s="90"/>
      <c r="L186" s="90"/>
      <c r="M186" s="65">
        <v>6</v>
      </c>
      <c r="N186" s="65">
        <v>3</v>
      </c>
      <c r="O186" s="20"/>
    </row>
    <row r="187" spans="2:15" ht="15.75" customHeight="1" x14ac:dyDescent="0.25">
      <c r="B187" s="89">
        <f t="shared" si="12"/>
        <v>8</v>
      </c>
      <c r="C187" s="89"/>
      <c r="D187" s="90" t="s">
        <v>115</v>
      </c>
      <c r="E187" s="90"/>
      <c r="F187" s="90"/>
      <c r="G187" s="90"/>
      <c r="H187" s="90"/>
      <c r="I187" s="90"/>
      <c r="J187" s="90"/>
      <c r="K187" s="90"/>
      <c r="L187" s="90"/>
      <c r="M187" s="65">
        <v>5</v>
      </c>
      <c r="N187" s="65">
        <v>3</v>
      </c>
      <c r="O187" s="20"/>
    </row>
    <row r="188" spans="2:15" ht="26.25" customHeight="1" x14ac:dyDescent="0.25">
      <c r="B188" s="91" t="s">
        <v>198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20"/>
    </row>
    <row r="189" spans="2:15" ht="23.25" customHeight="1" x14ac:dyDescent="0.25">
      <c r="B189" s="77" t="s">
        <v>164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62"/>
      <c r="O189" s="20"/>
    </row>
    <row r="190" spans="2:15" ht="15" customHeight="1" x14ac:dyDescent="0.25">
      <c r="B190" s="189">
        <f>B191+B192+B193</f>
        <v>207628</v>
      </c>
      <c r="C190" s="184"/>
      <c r="D190" s="186" t="s">
        <v>156</v>
      </c>
      <c r="E190" s="186"/>
      <c r="F190" s="186"/>
      <c r="G190" s="186"/>
      <c r="H190" s="186"/>
      <c r="I190" s="186"/>
      <c r="J190" s="186"/>
      <c r="K190" s="186"/>
      <c r="L190" s="186"/>
      <c r="M190" s="186"/>
      <c r="N190" s="62"/>
      <c r="O190" s="62"/>
    </row>
    <row r="191" spans="2:15" ht="15" customHeight="1" x14ac:dyDescent="0.25">
      <c r="B191" s="188">
        <v>32000</v>
      </c>
      <c r="C191" s="188"/>
      <c r="D191" s="188"/>
      <c r="E191" s="188"/>
      <c r="F191" s="188"/>
      <c r="G191" s="188"/>
      <c r="H191" s="183" t="s">
        <v>54</v>
      </c>
      <c r="I191" s="183"/>
      <c r="J191" s="183"/>
      <c r="K191" s="183"/>
      <c r="L191" s="183"/>
      <c r="M191" s="183"/>
      <c r="N191" s="62"/>
      <c r="O191" s="20"/>
    </row>
    <row r="192" spans="2:15" ht="15" customHeight="1" x14ac:dyDescent="0.25">
      <c r="B192" s="188">
        <v>43251</v>
      </c>
      <c r="C192" s="188"/>
      <c r="D192" s="188"/>
      <c r="E192" s="188"/>
      <c r="F192" s="188"/>
      <c r="G192" s="188"/>
      <c r="H192" s="185" t="s">
        <v>53</v>
      </c>
      <c r="I192" s="185"/>
      <c r="J192" s="185"/>
      <c r="K192" s="185"/>
      <c r="L192" s="185"/>
      <c r="M192" s="185"/>
      <c r="N192" s="62"/>
      <c r="O192" s="20"/>
    </row>
    <row r="193" spans="2:15" ht="15" customHeight="1" x14ac:dyDescent="0.25">
      <c r="B193" s="188">
        <v>132377</v>
      </c>
      <c r="C193" s="188"/>
      <c r="D193" s="188"/>
      <c r="E193" s="188"/>
      <c r="F193" s="188"/>
      <c r="G193" s="188"/>
      <c r="H193" s="185" t="s">
        <v>55</v>
      </c>
      <c r="I193" s="185"/>
      <c r="J193" s="185"/>
      <c r="K193" s="185"/>
      <c r="L193" s="185"/>
      <c r="M193" s="185"/>
      <c r="N193" s="62"/>
      <c r="O193" s="20"/>
    </row>
    <row r="194" spans="2:15" ht="15" customHeight="1" x14ac:dyDescent="0.25">
      <c r="B194" s="189">
        <f>B195+B196+B197</f>
        <v>52052</v>
      </c>
      <c r="C194" s="184"/>
      <c r="D194" s="186" t="s">
        <v>157</v>
      </c>
      <c r="E194" s="186"/>
      <c r="F194" s="186"/>
      <c r="G194" s="186"/>
      <c r="H194" s="186"/>
      <c r="I194" s="186"/>
      <c r="J194" s="186"/>
      <c r="K194" s="186"/>
      <c r="L194" s="186"/>
      <c r="M194" s="186"/>
      <c r="N194" s="62"/>
      <c r="O194" s="20"/>
    </row>
    <row r="195" spans="2:15" ht="15" customHeight="1" x14ac:dyDescent="0.25">
      <c r="B195" s="188">
        <v>34437</v>
      </c>
      <c r="C195" s="188"/>
      <c r="D195" s="188"/>
      <c r="E195" s="188"/>
      <c r="F195" s="188"/>
      <c r="G195" s="188"/>
      <c r="H195" s="185" t="s">
        <v>56</v>
      </c>
      <c r="I195" s="185"/>
      <c r="J195" s="185"/>
      <c r="K195" s="185"/>
      <c r="L195" s="185"/>
      <c r="M195" s="185"/>
      <c r="N195" s="69"/>
      <c r="O195" s="20"/>
    </row>
    <row r="196" spans="2:15" ht="15" customHeight="1" x14ac:dyDescent="0.25">
      <c r="B196" s="182">
        <v>10106</v>
      </c>
      <c r="C196" s="182"/>
      <c r="D196" s="182"/>
      <c r="E196" s="182"/>
      <c r="F196" s="182"/>
      <c r="G196" s="182"/>
      <c r="H196" s="183" t="s">
        <v>57</v>
      </c>
      <c r="I196" s="183"/>
      <c r="J196" s="183"/>
      <c r="K196" s="183"/>
      <c r="L196" s="183"/>
      <c r="M196" s="183"/>
      <c r="N196" s="69"/>
      <c r="O196" s="20"/>
    </row>
    <row r="197" spans="2:15" ht="15" customHeight="1" x14ac:dyDescent="0.25">
      <c r="B197" s="187">
        <v>7509</v>
      </c>
      <c r="C197" s="187"/>
      <c r="D197" s="187"/>
      <c r="E197" s="187"/>
      <c r="F197" s="187"/>
      <c r="G197" s="187"/>
      <c r="H197" s="185" t="s">
        <v>158</v>
      </c>
      <c r="I197" s="185"/>
      <c r="J197" s="185"/>
      <c r="K197" s="185"/>
      <c r="L197" s="185"/>
      <c r="M197" s="185"/>
      <c r="N197" s="69"/>
      <c r="O197" s="20"/>
    </row>
    <row r="198" spans="2:15" ht="15" customHeight="1" x14ac:dyDescent="0.25">
      <c r="B198" s="184">
        <f>B199+B200+B201</f>
        <v>27000</v>
      </c>
      <c r="C198" s="184"/>
      <c r="D198" s="186" t="s">
        <v>159</v>
      </c>
      <c r="E198" s="186"/>
      <c r="F198" s="186"/>
      <c r="G198" s="186"/>
      <c r="H198" s="186"/>
      <c r="I198" s="186"/>
      <c r="J198" s="186"/>
      <c r="K198" s="186"/>
      <c r="L198" s="186"/>
      <c r="M198" s="186"/>
      <c r="N198" s="69"/>
      <c r="O198" s="20"/>
    </row>
    <row r="199" spans="2:15" ht="15" customHeight="1" x14ac:dyDescent="0.25">
      <c r="B199" s="187">
        <v>14000</v>
      </c>
      <c r="C199" s="187"/>
      <c r="D199" s="187"/>
      <c r="E199" s="187"/>
      <c r="F199" s="187"/>
      <c r="G199" s="187"/>
      <c r="H199" s="185" t="s">
        <v>56</v>
      </c>
      <c r="I199" s="185"/>
      <c r="J199" s="185"/>
      <c r="K199" s="185"/>
      <c r="L199" s="185"/>
      <c r="M199" s="185"/>
      <c r="N199" s="69"/>
      <c r="O199" s="20"/>
    </row>
    <row r="200" spans="2:15" ht="15" customHeight="1" x14ac:dyDescent="0.25">
      <c r="B200" s="182">
        <v>10000</v>
      </c>
      <c r="C200" s="182"/>
      <c r="D200" s="182"/>
      <c r="E200" s="182"/>
      <c r="F200" s="182"/>
      <c r="G200" s="182"/>
      <c r="H200" s="183" t="s">
        <v>57</v>
      </c>
      <c r="I200" s="183"/>
      <c r="J200" s="183"/>
      <c r="K200" s="183"/>
      <c r="L200" s="183"/>
      <c r="M200" s="183"/>
      <c r="N200" s="69"/>
      <c r="O200" s="20"/>
    </row>
    <row r="201" spans="2:15" ht="15" customHeight="1" x14ac:dyDescent="0.25">
      <c r="B201" s="187">
        <v>3000</v>
      </c>
      <c r="C201" s="187"/>
      <c r="D201" s="187"/>
      <c r="E201" s="187"/>
      <c r="F201" s="187"/>
      <c r="G201" s="187"/>
      <c r="H201" s="185" t="s">
        <v>158</v>
      </c>
      <c r="I201" s="185"/>
      <c r="J201" s="185"/>
      <c r="K201" s="185"/>
      <c r="L201" s="185"/>
      <c r="M201" s="185"/>
      <c r="N201" s="69"/>
      <c r="O201" s="20"/>
    </row>
    <row r="202" spans="2:15" ht="15" customHeight="1" x14ac:dyDescent="0.25">
      <c r="B202" s="184">
        <v>30</v>
      </c>
      <c r="C202" s="184"/>
      <c r="D202" s="186" t="s">
        <v>59</v>
      </c>
      <c r="E202" s="186"/>
      <c r="F202" s="186"/>
      <c r="G202" s="186"/>
      <c r="H202" s="186"/>
      <c r="I202" s="186"/>
      <c r="J202" s="186"/>
      <c r="K202" s="186"/>
      <c r="L202" s="186"/>
      <c r="M202" s="186"/>
      <c r="N202" s="69"/>
      <c r="O202" s="20"/>
    </row>
    <row r="203" spans="2:15" ht="15" customHeight="1" x14ac:dyDescent="0.25">
      <c r="B203" s="182">
        <v>13</v>
      </c>
      <c r="C203" s="182"/>
      <c r="D203" s="182"/>
      <c r="E203" s="182"/>
      <c r="F203" s="182"/>
      <c r="G203" s="182"/>
      <c r="H203" s="185" t="s">
        <v>41</v>
      </c>
      <c r="I203" s="185"/>
      <c r="J203" s="185"/>
      <c r="K203" s="185"/>
      <c r="L203" s="185"/>
      <c r="M203" s="185"/>
      <c r="N203" s="69"/>
      <c r="O203" s="20"/>
    </row>
    <row r="204" spans="2:15" ht="15" customHeight="1" x14ac:dyDescent="0.25">
      <c r="B204" s="182">
        <v>14</v>
      </c>
      <c r="C204" s="182"/>
      <c r="D204" s="182"/>
      <c r="E204" s="182"/>
      <c r="F204" s="182"/>
      <c r="G204" s="182"/>
      <c r="H204" s="183" t="s">
        <v>42</v>
      </c>
      <c r="I204" s="183"/>
      <c r="J204" s="183"/>
      <c r="K204" s="183"/>
      <c r="L204" s="183"/>
      <c r="M204" s="183"/>
      <c r="N204" s="69"/>
      <c r="O204" s="20"/>
    </row>
    <row r="205" spans="2:15" ht="15" customHeight="1" x14ac:dyDescent="0.25">
      <c r="B205" s="182">
        <v>3</v>
      </c>
      <c r="C205" s="182"/>
      <c r="D205" s="182"/>
      <c r="E205" s="182"/>
      <c r="F205" s="182"/>
      <c r="G205" s="182"/>
      <c r="H205" s="185" t="s">
        <v>43</v>
      </c>
      <c r="I205" s="185"/>
      <c r="J205" s="185"/>
      <c r="K205" s="185"/>
      <c r="L205" s="185"/>
      <c r="M205" s="185"/>
      <c r="N205" s="69"/>
      <c r="O205" s="20"/>
    </row>
    <row r="206" spans="2:15" ht="15" customHeight="1" x14ac:dyDescent="0.25">
      <c r="B206" s="184">
        <f>B207+B208+B209</f>
        <v>168</v>
      </c>
      <c r="C206" s="184"/>
      <c r="D206" s="186" t="s">
        <v>118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69"/>
      <c r="O206" s="20"/>
    </row>
    <row r="207" spans="2:15" ht="15" customHeight="1" x14ac:dyDescent="0.25">
      <c r="B207" s="182">
        <v>87</v>
      </c>
      <c r="C207" s="182"/>
      <c r="D207" s="182"/>
      <c r="E207" s="182"/>
      <c r="F207" s="182"/>
      <c r="G207" s="182"/>
      <c r="H207" s="185" t="s">
        <v>41</v>
      </c>
      <c r="I207" s="185"/>
      <c r="J207" s="185"/>
      <c r="K207" s="185"/>
      <c r="L207" s="185"/>
      <c r="M207" s="185"/>
      <c r="N207" s="69"/>
      <c r="O207" s="20"/>
    </row>
    <row r="208" spans="2:15" ht="15" customHeight="1" x14ac:dyDescent="0.25">
      <c r="B208" s="182">
        <v>57</v>
      </c>
      <c r="C208" s="182"/>
      <c r="D208" s="182"/>
      <c r="E208" s="182"/>
      <c r="F208" s="182"/>
      <c r="G208" s="182"/>
      <c r="H208" s="183" t="s">
        <v>42</v>
      </c>
      <c r="I208" s="183"/>
      <c r="J208" s="183"/>
      <c r="K208" s="183"/>
      <c r="L208" s="183"/>
      <c r="M208" s="183"/>
      <c r="N208" s="69"/>
      <c r="O208" s="20"/>
    </row>
    <row r="209" spans="2:15" ht="15" customHeight="1" x14ac:dyDescent="0.25">
      <c r="B209" s="182">
        <v>24</v>
      </c>
      <c r="C209" s="182"/>
      <c r="D209" s="182"/>
      <c r="E209" s="182"/>
      <c r="F209" s="182"/>
      <c r="G209" s="182"/>
      <c r="H209" s="185" t="s">
        <v>43</v>
      </c>
      <c r="I209" s="185"/>
      <c r="J209" s="185"/>
      <c r="K209" s="185"/>
      <c r="L209" s="185"/>
      <c r="M209" s="185"/>
      <c r="N209" s="69"/>
      <c r="O209" s="20"/>
    </row>
    <row r="210" spans="2:15" ht="15" customHeight="1" x14ac:dyDescent="0.25">
      <c r="B210" s="184">
        <f>B211+B212+B213</f>
        <v>168</v>
      </c>
      <c r="C210" s="184"/>
      <c r="D210" s="186" t="s">
        <v>119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69"/>
      <c r="O210" s="20"/>
    </row>
    <row r="211" spans="2:15" ht="15" customHeight="1" x14ac:dyDescent="0.25">
      <c r="B211" s="187">
        <v>87</v>
      </c>
      <c r="C211" s="187"/>
      <c r="D211" s="187"/>
      <c r="E211" s="187"/>
      <c r="F211" s="187"/>
      <c r="G211" s="187"/>
      <c r="H211" s="185" t="s">
        <v>41</v>
      </c>
      <c r="I211" s="185"/>
      <c r="J211" s="185"/>
      <c r="K211" s="185"/>
      <c r="L211" s="185"/>
      <c r="M211" s="185"/>
      <c r="N211" s="69"/>
      <c r="O211" s="20"/>
    </row>
    <row r="212" spans="2:15" ht="15" customHeight="1" x14ac:dyDescent="0.25">
      <c r="B212" s="182">
        <v>57</v>
      </c>
      <c r="C212" s="182"/>
      <c r="D212" s="182"/>
      <c r="E212" s="182"/>
      <c r="F212" s="182"/>
      <c r="G212" s="182"/>
      <c r="H212" s="183" t="s">
        <v>42</v>
      </c>
      <c r="I212" s="183"/>
      <c r="J212" s="183"/>
      <c r="K212" s="183"/>
      <c r="L212" s="183"/>
      <c r="M212" s="183"/>
      <c r="N212" s="69"/>
      <c r="O212" s="20"/>
    </row>
    <row r="213" spans="2:15" ht="15" customHeight="1" x14ac:dyDescent="0.25">
      <c r="B213" s="187">
        <v>24</v>
      </c>
      <c r="C213" s="187"/>
      <c r="D213" s="187"/>
      <c r="E213" s="187"/>
      <c r="F213" s="187"/>
      <c r="G213" s="187"/>
      <c r="H213" s="185" t="s">
        <v>43</v>
      </c>
      <c r="I213" s="185"/>
      <c r="J213" s="185"/>
      <c r="K213" s="185"/>
      <c r="L213" s="185"/>
      <c r="M213" s="185"/>
      <c r="N213" s="69"/>
      <c r="O213" s="20"/>
    </row>
    <row r="214" spans="2:15" ht="15" customHeight="1" x14ac:dyDescent="0.25">
      <c r="B214" s="184">
        <v>18</v>
      </c>
      <c r="C214" s="184"/>
      <c r="D214" s="186" t="s">
        <v>160</v>
      </c>
      <c r="E214" s="186"/>
      <c r="F214" s="186"/>
      <c r="G214" s="186"/>
      <c r="H214" s="186"/>
      <c r="I214" s="186"/>
      <c r="J214" s="186"/>
      <c r="K214" s="186"/>
      <c r="L214" s="186"/>
      <c r="M214" s="186"/>
      <c r="N214" s="69"/>
      <c r="O214" s="20"/>
    </row>
    <row r="215" spans="2:15" ht="15" customHeight="1" x14ac:dyDescent="0.25">
      <c r="B215" s="187">
        <v>15</v>
      </c>
      <c r="C215" s="187"/>
      <c r="D215" s="187"/>
      <c r="E215" s="187"/>
      <c r="F215" s="187"/>
      <c r="G215" s="187"/>
      <c r="H215" s="185" t="s">
        <v>41</v>
      </c>
      <c r="I215" s="185"/>
      <c r="J215" s="185"/>
      <c r="K215" s="185"/>
      <c r="L215" s="185"/>
      <c r="M215" s="185"/>
      <c r="N215" s="69"/>
      <c r="O215" s="20"/>
    </row>
    <row r="216" spans="2:15" ht="15" customHeight="1" x14ac:dyDescent="0.25">
      <c r="B216" s="182">
        <v>3</v>
      </c>
      <c r="C216" s="182"/>
      <c r="D216" s="182"/>
      <c r="E216" s="182"/>
      <c r="F216" s="182"/>
      <c r="G216" s="182"/>
      <c r="H216" s="183" t="s">
        <v>42</v>
      </c>
      <c r="I216" s="183"/>
      <c r="J216" s="183"/>
      <c r="K216" s="183"/>
      <c r="L216" s="183"/>
      <c r="M216" s="183"/>
      <c r="N216" s="69"/>
      <c r="O216" s="20"/>
    </row>
    <row r="217" spans="2:15" ht="15" customHeight="1" x14ac:dyDescent="0.25">
      <c r="B217" s="187">
        <v>0</v>
      </c>
      <c r="C217" s="187"/>
      <c r="D217" s="187"/>
      <c r="E217" s="187"/>
      <c r="F217" s="187"/>
      <c r="G217" s="187"/>
      <c r="H217" s="185" t="s">
        <v>43</v>
      </c>
      <c r="I217" s="185"/>
      <c r="J217" s="185"/>
      <c r="K217" s="185"/>
      <c r="L217" s="185"/>
      <c r="M217" s="185"/>
      <c r="N217" s="69"/>
      <c r="O217" s="20"/>
    </row>
    <row r="218" spans="2:15" ht="15" customHeight="1" x14ac:dyDescent="0.25">
      <c r="B218" s="184">
        <v>117</v>
      </c>
      <c r="C218" s="184"/>
      <c r="D218" s="186" t="s">
        <v>161</v>
      </c>
      <c r="E218" s="186"/>
      <c r="F218" s="186"/>
      <c r="G218" s="186"/>
      <c r="H218" s="186"/>
      <c r="I218" s="186"/>
      <c r="J218" s="186"/>
      <c r="K218" s="186"/>
      <c r="L218" s="186"/>
      <c r="M218" s="186"/>
      <c r="N218" s="69"/>
      <c r="O218" s="20"/>
    </row>
    <row r="219" spans="2:15" ht="15" customHeight="1" x14ac:dyDescent="0.25">
      <c r="B219" s="187">
        <v>58</v>
      </c>
      <c r="C219" s="187"/>
      <c r="D219" s="187"/>
      <c r="E219" s="187"/>
      <c r="F219" s="187"/>
      <c r="G219" s="187"/>
      <c r="H219" s="185" t="s">
        <v>41</v>
      </c>
      <c r="I219" s="185"/>
      <c r="J219" s="185"/>
      <c r="K219" s="185"/>
      <c r="L219" s="185"/>
      <c r="M219" s="185"/>
      <c r="N219" s="69"/>
      <c r="O219" s="20"/>
    </row>
    <row r="220" spans="2:15" ht="15" customHeight="1" x14ac:dyDescent="0.25">
      <c r="B220" s="182">
        <v>57</v>
      </c>
      <c r="C220" s="182"/>
      <c r="D220" s="182"/>
      <c r="E220" s="182"/>
      <c r="F220" s="182"/>
      <c r="G220" s="182"/>
      <c r="H220" s="183" t="s">
        <v>42</v>
      </c>
      <c r="I220" s="183"/>
      <c r="J220" s="183"/>
      <c r="K220" s="183"/>
      <c r="L220" s="183"/>
      <c r="M220" s="183"/>
      <c r="N220" s="69"/>
      <c r="O220" s="20"/>
    </row>
    <row r="221" spans="2:15" ht="15" customHeight="1" x14ac:dyDescent="0.25">
      <c r="B221" s="187">
        <v>2</v>
      </c>
      <c r="C221" s="187"/>
      <c r="D221" s="187"/>
      <c r="E221" s="187"/>
      <c r="F221" s="187"/>
      <c r="G221" s="187"/>
      <c r="H221" s="185" t="s">
        <v>43</v>
      </c>
      <c r="I221" s="185"/>
      <c r="J221" s="185"/>
      <c r="K221" s="185"/>
      <c r="L221" s="185"/>
      <c r="M221" s="185"/>
      <c r="N221" s="69"/>
      <c r="O221" s="20"/>
    </row>
    <row r="222" spans="2:15" ht="15" customHeight="1" x14ac:dyDescent="0.25">
      <c r="B222" s="184">
        <f>B223+B224+B225</f>
        <v>43</v>
      </c>
      <c r="C222" s="184"/>
      <c r="D222" s="186" t="s">
        <v>44</v>
      </c>
      <c r="E222" s="186"/>
      <c r="F222" s="186"/>
      <c r="G222" s="186"/>
      <c r="H222" s="186"/>
      <c r="I222" s="186"/>
      <c r="J222" s="186"/>
      <c r="K222" s="186"/>
      <c r="L222" s="186"/>
      <c r="M222" s="186"/>
      <c r="N222" s="69"/>
      <c r="O222" s="20"/>
    </row>
    <row r="223" spans="2:15" ht="15" customHeight="1" x14ac:dyDescent="0.25">
      <c r="B223" s="182">
        <v>31</v>
      </c>
      <c r="C223" s="182"/>
      <c r="D223" s="182"/>
      <c r="E223" s="182"/>
      <c r="F223" s="182"/>
      <c r="G223" s="182"/>
      <c r="H223" s="185" t="s">
        <v>41</v>
      </c>
      <c r="I223" s="185"/>
      <c r="J223" s="185"/>
      <c r="K223" s="185"/>
      <c r="L223" s="185"/>
      <c r="M223" s="185"/>
      <c r="N223" s="69"/>
      <c r="O223" s="20"/>
    </row>
    <row r="224" spans="2:15" ht="15" customHeight="1" x14ac:dyDescent="0.25">
      <c r="B224" s="182">
        <v>10</v>
      </c>
      <c r="C224" s="182"/>
      <c r="D224" s="182"/>
      <c r="E224" s="182"/>
      <c r="F224" s="182"/>
      <c r="G224" s="182"/>
      <c r="H224" s="183" t="s">
        <v>42</v>
      </c>
      <c r="I224" s="183"/>
      <c r="J224" s="183"/>
      <c r="K224" s="183"/>
      <c r="L224" s="183"/>
      <c r="M224" s="183"/>
      <c r="N224" s="69"/>
      <c r="O224" s="20"/>
    </row>
    <row r="225" spans="2:15" ht="15" customHeight="1" x14ac:dyDescent="0.25">
      <c r="B225" s="182">
        <v>2</v>
      </c>
      <c r="C225" s="182"/>
      <c r="D225" s="182"/>
      <c r="E225" s="182"/>
      <c r="F225" s="182"/>
      <c r="G225" s="182"/>
      <c r="H225" s="185" t="s">
        <v>43</v>
      </c>
      <c r="I225" s="185"/>
      <c r="J225" s="185"/>
      <c r="K225" s="185"/>
      <c r="L225" s="185"/>
      <c r="M225" s="185"/>
      <c r="N225" s="69"/>
      <c r="O225" s="20"/>
    </row>
    <row r="226" spans="2:15" ht="15" customHeight="1" x14ac:dyDescent="0.25">
      <c r="B226" s="184">
        <f>SUM(B227:G229)</f>
        <v>119</v>
      </c>
      <c r="C226" s="184"/>
      <c r="D226" s="186" t="s">
        <v>45</v>
      </c>
      <c r="E226" s="186"/>
      <c r="F226" s="186"/>
      <c r="G226" s="186"/>
      <c r="H226" s="186"/>
      <c r="I226" s="186"/>
      <c r="J226" s="186"/>
      <c r="K226" s="186"/>
      <c r="L226" s="186"/>
      <c r="M226" s="186"/>
      <c r="N226" s="69"/>
      <c r="O226" s="20"/>
    </row>
    <row r="227" spans="2:15" ht="15" customHeight="1" x14ac:dyDescent="0.25">
      <c r="B227" s="182">
        <v>86</v>
      </c>
      <c r="C227" s="182"/>
      <c r="D227" s="182"/>
      <c r="E227" s="182"/>
      <c r="F227" s="182"/>
      <c r="G227" s="182"/>
      <c r="H227" s="185" t="s">
        <v>41</v>
      </c>
      <c r="I227" s="185"/>
      <c r="J227" s="185"/>
      <c r="K227" s="185"/>
      <c r="L227" s="185"/>
      <c r="M227" s="185"/>
      <c r="N227" s="69"/>
      <c r="O227" s="20"/>
    </row>
    <row r="228" spans="2:15" ht="15" customHeight="1" x14ac:dyDescent="0.25">
      <c r="B228" s="182">
        <v>28</v>
      </c>
      <c r="C228" s="182"/>
      <c r="D228" s="182"/>
      <c r="E228" s="182"/>
      <c r="F228" s="182"/>
      <c r="G228" s="182"/>
      <c r="H228" s="183" t="s">
        <v>42</v>
      </c>
      <c r="I228" s="183"/>
      <c r="J228" s="183"/>
      <c r="K228" s="183"/>
      <c r="L228" s="183"/>
      <c r="M228" s="183"/>
      <c r="N228" s="69"/>
      <c r="O228" s="20"/>
    </row>
    <row r="229" spans="2:15" ht="15" customHeight="1" x14ac:dyDescent="0.25">
      <c r="B229" s="182">
        <v>5</v>
      </c>
      <c r="C229" s="182"/>
      <c r="D229" s="182"/>
      <c r="E229" s="182"/>
      <c r="F229" s="182"/>
      <c r="G229" s="182"/>
      <c r="H229" s="185" t="s">
        <v>43</v>
      </c>
      <c r="I229" s="185"/>
      <c r="J229" s="185"/>
      <c r="K229" s="185"/>
      <c r="L229" s="185"/>
      <c r="M229" s="185"/>
      <c r="N229" s="69"/>
      <c r="O229" s="20"/>
    </row>
    <row r="230" spans="2:15" ht="15" customHeight="1" x14ac:dyDescent="0.25">
      <c r="B230" s="184">
        <f>SUM(B231:G233)</f>
        <v>7</v>
      </c>
      <c r="C230" s="184"/>
      <c r="D230" s="186" t="s">
        <v>162</v>
      </c>
      <c r="E230" s="186"/>
      <c r="F230" s="186"/>
      <c r="G230" s="186"/>
      <c r="H230" s="186"/>
      <c r="I230" s="186"/>
      <c r="J230" s="186"/>
      <c r="K230" s="186"/>
      <c r="L230" s="186"/>
      <c r="M230" s="186"/>
      <c r="N230" s="69"/>
      <c r="O230" s="20"/>
    </row>
    <row r="231" spans="2:15" ht="30" customHeight="1" x14ac:dyDescent="0.25">
      <c r="B231" s="182">
        <v>4</v>
      </c>
      <c r="C231" s="182"/>
      <c r="D231" s="182"/>
      <c r="E231" s="182"/>
      <c r="F231" s="182"/>
      <c r="G231" s="182"/>
      <c r="H231" s="185" t="s">
        <v>163</v>
      </c>
      <c r="I231" s="185"/>
      <c r="J231" s="185"/>
      <c r="K231" s="185"/>
      <c r="L231" s="185"/>
      <c r="M231" s="185"/>
      <c r="N231" s="69"/>
      <c r="O231" s="20"/>
    </row>
    <row r="232" spans="2:15" ht="30" customHeight="1" x14ac:dyDescent="0.25">
      <c r="B232" s="182">
        <v>2</v>
      </c>
      <c r="C232" s="182"/>
      <c r="D232" s="182"/>
      <c r="E232" s="182"/>
      <c r="F232" s="182"/>
      <c r="G232" s="182"/>
      <c r="H232" s="183" t="s">
        <v>165</v>
      </c>
      <c r="I232" s="183"/>
      <c r="J232" s="183"/>
      <c r="K232" s="183"/>
      <c r="L232" s="183"/>
      <c r="M232" s="183"/>
      <c r="N232" s="69"/>
      <c r="O232" s="20"/>
    </row>
    <row r="233" spans="2:15" ht="15" customHeight="1" x14ac:dyDescent="0.25">
      <c r="B233" s="182">
        <v>1</v>
      </c>
      <c r="C233" s="182"/>
      <c r="D233" s="182"/>
      <c r="E233" s="182"/>
      <c r="F233" s="182"/>
      <c r="G233" s="182"/>
      <c r="H233" s="185" t="s">
        <v>166</v>
      </c>
      <c r="I233" s="185"/>
      <c r="J233" s="185"/>
      <c r="K233" s="185"/>
      <c r="L233" s="185"/>
      <c r="M233" s="185"/>
      <c r="N233" s="69"/>
      <c r="O233" s="20"/>
    </row>
    <row r="234" spans="2:15" ht="15" customHeight="1" x14ac:dyDescent="0.25">
      <c r="B234" s="184">
        <f>SUM(B235:G237)</f>
        <v>4</v>
      </c>
      <c r="C234" s="184"/>
      <c r="D234" s="186" t="s">
        <v>46</v>
      </c>
      <c r="E234" s="186"/>
      <c r="F234" s="186"/>
      <c r="G234" s="186"/>
      <c r="H234" s="186"/>
      <c r="I234" s="186"/>
      <c r="J234" s="186"/>
      <c r="K234" s="186"/>
      <c r="L234" s="186"/>
      <c r="M234" s="186"/>
      <c r="N234" s="69"/>
      <c r="O234" s="20"/>
    </row>
    <row r="235" spans="2:15" ht="15" customHeight="1" x14ac:dyDescent="0.25">
      <c r="B235" s="182">
        <v>1</v>
      </c>
      <c r="C235" s="182"/>
      <c r="D235" s="182"/>
      <c r="E235" s="182"/>
      <c r="F235" s="182"/>
      <c r="G235" s="182"/>
      <c r="H235" s="185" t="s">
        <v>167</v>
      </c>
      <c r="I235" s="185"/>
      <c r="J235" s="185"/>
      <c r="K235" s="185"/>
      <c r="L235" s="185"/>
      <c r="M235" s="185"/>
      <c r="N235" s="69"/>
      <c r="O235" s="20"/>
    </row>
    <row r="236" spans="2:15" ht="15" customHeight="1" x14ac:dyDescent="0.25">
      <c r="B236" s="182">
        <v>2</v>
      </c>
      <c r="C236" s="182"/>
      <c r="D236" s="182"/>
      <c r="E236" s="182"/>
      <c r="F236" s="182"/>
      <c r="G236" s="182"/>
      <c r="H236" s="183" t="s">
        <v>168</v>
      </c>
      <c r="I236" s="183"/>
      <c r="J236" s="183"/>
      <c r="K236" s="183"/>
      <c r="L236" s="183"/>
      <c r="M236" s="183"/>
      <c r="N236" s="69"/>
      <c r="O236" s="20"/>
    </row>
    <row r="237" spans="2:15" ht="15" customHeight="1" x14ac:dyDescent="0.25">
      <c r="B237" s="182">
        <v>1</v>
      </c>
      <c r="C237" s="182"/>
      <c r="D237" s="182"/>
      <c r="E237" s="182"/>
      <c r="F237" s="182"/>
      <c r="G237" s="182"/>
      <c r="H237" s="185" t="s">
        <v>169</v>
      </c>
      <c r="I237" s="185"/>
      <c r="J237" s="185"/>
      <c r="K237" s="185"/>
      <c r="L237" s="185"/>
      <c r="M237" s="185"/>
      <c r="N237" s="69"/>
      <c r="O237" s="20"/>
    </row>
    <row r="238" spans="2:15" ht="15" customHeight="1" x14ac:dyDescent="0.25">
      <c r="B238" s="184">
        <f>SUM(B239:G241)</f>
        <v>1</v>
      </c>
      <c r="C238" s="184"/>
      <c r="D238" s="186" t="s">
        <v>47</v>
      </c>
      <c r="E238" s="186"/>
      <c r="F238" s="186"/>
      <c r="G238" s="186"/>
      <c r="H238" s="186"/>
      <c r="I238" s="186"/>
      <c r="J238" s="186"/>
      <c r="K238" s="186"/>
      <c r="L238" s="186"/>
      <c r="M238" s="186"/>
      <c r="N238" s="69"/>
      <c r="O238" s="20"/>
    </row>
    <row r="239" spans="2:15" ht="15" customHeight="1" x14ac:dyDescent="0.25">
      <c r="B239" s="182">
        <v>1</v>
      </c>
      <c r="C239" s="182"/>
      <c r="D239" s="182"/>
      <c r="E239" s="182"/>
      <c r="F239" s="182"/>
      <c r="G239" s="182"/>
      <c r="H239" s="185" t="s">
        <v>41</v>
      </c>
      <c r="I239" s="185"/>
      <c r="J239" s="185"/>
      <c r="K239" s="185"/>
      <c r="L239" s="185"/>
      <c r="M239" s="185"/>
      <c r="N239" s="69"/>
      <c r="O239" s="20"/>
    </row>
    <row r="240" spans="2:15" ht="15" customHeight="1" x14ac:dyDescent="0.25">
      <c r="B240" s="182">
        <v>0</v>
      </c>
      <c r="C240" s="182"/>
      <c r="D240" s="182"/>
      <c r="E240" s="182"/>
      <c r="F240" s="182"/>
      <c r="G240" s="182"/>
      <c r="H240" s="183" t="s">
        <v>42</v>
      </c>
      <c r="I240" s="183"/>
      <c r="J240" s="183"/>
      <c r="K240" s="183"/>
      <c r="L240" s="183"/>
      <c r="M240" s="183"/>
      <c r="N240" s="69"/>
      <c r="O240" s="20"/>
    </row>
    <row r="241" spans="2:15" ht="15" customHeight="1" x14ac:dyDescent="0.25">
      <c r="B241" s="182">
        <v>0</v>
      </c>
      <c r="C241" s="182"/>
      <c r="D241" s="182"/>
      <c r="E241" s="182"/>
      <c r="F241" s="182"/>
      <c r="G241" s="182"/>
      <c r="H241" s="185" t="s">
        <v>43</v>
      </c>
      <c r="I241" s="185"/>
      <c r="J241" s="185"/>
      <c r="K241" s="185"/>
      <c r="L241" s="185"/>
      <c r="M241" s="185"/>
      <c r="N241" s="69"/>
      <c r="O241" s="20"/>
    </row>
    <row r="242" spans="2:15" ht="15" customHeight="1" x14ac:dyDescent="0.25">
      <c r="B242" s="184">
        <f>SUM(B243:G246)</f>
        <v>91</v>
      </c>
      <c r="C242" s="184"/>
      <c r="D242" s="186" t="s">
        <v>48</v>
      </c>
      <c r="E242" s="186"/>
      <c r="F242" s="186"/>
      <c r="G242" s="186"/>
      <c r="H242" s="186"/>
      <c r="I242" s="186"/>
      <c r="J242" s="186"/>
      <c r="K242" s="186"/>
      <c r="L242" s="186"/>
      <c r="M242" s="186"/>
      <c r="N242" s="69"/>
      <c r="O242" s="20"/>
    </row>
    <row r="243" spans="2:15" ht="15" customHeight="1" x14ac:dyDescent="0.25">
      <c r="B243" s="182">
        <v>34</v>
      </c>
      <c r="C243" s="182"/>
      <c r="D243" s="182"/>
      <c r="E243" s="182"/>
      <c r="F243" s="182"/>
      <c r="G243" s="182"/>
      <c r="H243" s="185" t="s">
        <v>41</v>
      </c>
      <c r="I243" s="185"/>
      <c r="J243" s="185"/>
      <c r="K243" s="185"/>
      <c r="L243" s="185"/>
      <c r="M243" s="185"/>
      <c r="N243" s="69"/>
      <c r="O243" s="20"/>
    </row>
    <row r="244" spans="2:15" ht="15" customHeight="1" x14ac:dyDescent="0.25">
      <c r="B244" s="182">
        <v>25</v>
      </c>
      <c r="C244" s="182"/>
      <c r="D244" s="182"/>
      <c r="E244" s="182"/>
      <c r="F244" s="182"/>
      <c r="G244" s="182"/>
      <c r="H244" s="183" t="s">
        <v>42</v>
      </c>
      <c r="I244" s="183"/>
      <c r="J244" s="183"/>
      <c r="K244" s="183"/>
      <c r="L244" s="183"/>
      <c r="M244" s="183"/>
      <c r="N244" s="69"/>
      <c r="O244" s="20"/>
    </row>
    <row r="245" spans="2:15" ht="15" customHeight="1" x14ac:dyDescent="0.25">
      <c r="B245" s="182">
        <v>8</v>
      </c>
      <c r="C245" s="182"/>
      <c r="D245" s="182"/>
      <c r="E245" s="182"/>
      <c r="F245" s="182"/>
      <c r="G245" s="182"/>
      <c r="H245" s="185" t="s">
        <v>49</v>
      </c>
      <c r="I245" s="185"/>
      <c r="J245" s="185"/>
      <c r="K245" s="185"/>
      <c r="L245" s="185"/>
      <c r="M245" s="185"/>
      <c r="N245" s="69"/>
      <c r="O245" s="20"/>
    </row>
    <row r="246" spans="2:15" ht="15" customHeight="1" x14ac:dyDescent="0.25">
      <c r="B246" s="182">
        <v>24</v>
      </c>
      <c r="C246" s="182"/>
      <c r="D246" s="182"/>
      <c r="E246" s="182"/>
      <c r="F246" s="182"/>
      <c r="G246" s="182"/>
      <c r="H246" s="185" t="s">
        <v>50</v>
      </c>
      <c r="I246" s="185"/>
      <c r="J246" s="185"/>
      <c r="K246" s="185"/>
      <c r="L246" s="185"/>
      <c r="M246" s="185"/>
      <c r="N246" s="69"/>
      <c r="O246" s="20"/>
    </row>
    <row r="247" spans="2:15" ht="15" customHeight="1" x14ac:dyDescent="0.25">
      <c r="B247" s="184">
        <f>SUM(B248:G249)</f>
        <v>2</v>
      </c>
      <c r="C247" s="184"/>
      <c r="D247" s="186" t="s">
        <v>58</v>
      </c>
      <c r="E247" s="186"/>
      <c r="F247" s="186"/>
      <c r="G247" s="186"/>
      <c r="H247" s="186"/>
      <c r="I247" s="186"/>
      <c r="J247" s="186"/>
      <c r="K247" s="186"/>
      <c r="L247" s="186"/>
      <c r="M247" s="186"/>
      <c r="N247" s="69"/>
      <c r="O247" s="20"/>
    </row>
    <row r="248" spans="2:15" ht="15" customHeight="1" x14ac:dyDescent="0.25">
      <c r="B248" s="182">
        <v>1</v>
      </c>
      <c r="C248" s="182"/>
      <c r="D248" s="182"/>
      <c r="E248" s="182"/>
      <c r="F248" s="182"/>
      <c r="G248" s="182"/>
      <c r="H248" s="185" t="s">
        <v>41</v>
      </c>
      <c r="I248" s="185"/>
      <c r="J248" s="185"/>
      <c r="K248" s="185"/>
      <c r="L248" s="185"/>
      <c r="M248" s="185"/>
      <c r="N248" s="69"/>
      <c r="O248" s="20"/>
    </row>
    <row r="249" spans="2:15" ht="15" customHeight="1" x14ac:dyDescent="0.25">
      <c r="B249" s="182">
        <v>1</v>
      </c>
      <c r="C249" s="182"/>
      <c r="D249" s="182"/>
      <c r="E249" s="182"/>
      <c r="F249" s="182"/>
      <c r="G249" s="182"/>
      <c r="H249" s="183" t="s">
        <v>42</v>
      </c>
      <c r="I249" s="183"/>
      <c r="J249" s="183"/>
      <c r="K249" s="183"/>
      <c r="L249" s="183"/>
      <c r="M249" s="183"/>
      <c r="N249" s="70"/>
      <c r="O249" s="20"/>
    </row>
    <row r="250" spans="2:15" ht="15" customHeight="1" x14ac:dyDescent="0.25">
      <c r="B250" s="22"/>
      <c r="C250" s="22"/>
      <c r="D250" s="22"/>
      <c r="E250" s="22"/>
      <c r="F250" s="22"/>
      <c r="G250" s="22"/>
      <c r="H250" s="23"/>
      <c r="I250" s="23"/>
      <c r="J250" s="23"/>
      <c r="K250" s="23"/>
      <c r="L250" s="23"/>
      <c r="M250" s="23"/>
      <c r="N250" s="23"/>
      <c r="O250" s="20"/>
    </row>
    <row r="251" spans="2:15" ht="15" customHeight="1" x14ac:dyDescent="0.25">
      <c r="B251" s="97">
        <f>B252+B255+B258</f>
        <v>41637</v>
      </c>
      <c r="C251" s="97"/>
      <c r="D251" s="98" t="s">
        <v>129</v>
      </c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20"/>
    </row>
    <row r="252" spans="2:15" ht="15" customHeight="1" x14ac:dyDescent="0.25">
      <c r="B252" s="163">
        <f>H253+H254</f>
        <v>28044</v>
      </c>
      <c r="C252" s="163"/>
      <c r="D252" s="163"/>
      <c r="E252" s="163"/>
      <c r="F252" s="163"/>
      <c r="G252" s="163"/>
      <c r="H252" s="147" t="s">
        <v>125</v>
      </c>
      <c r="I252" s="147"/>
      <c r="J252" s="147"/>
      <c r="K252" s="147"/>
      <c r="L252" s="147"/>
      <c r="M252" s="147"/>
      <c r="N252" s="147"/>
      <c r="O252" s="20"/>
    </row>
    <row r="253" spans="2:15" x14ac:dyDescent="0.25">
      <c r="B253" s="31"/>
      <c r="C253" s="32"/>
      <c r="D253" s="32"/>
      <c r="E253" s="32"/>
      <c r="F253" s="32"/>
      <c r="G253" s="32"/>
      <c r="H253" s="173">
        <v>27670</v>
      </c>
      <c r="I253" s="174"/>
      <c r="J253" s="175"/>
      <c r="K253" s="33"/>
      <c r="L253" s="176" t="s">
        <v>124</v>
      </c>
      <c r="M253" s="177"/>
      <c r="N253" s="178"/>
      <c r="O253" s="20"/>
    </row>
    <row r="254" spans="2:15" ht="15" customHeight="1" x14ac:dyDescent="0.25">
      <c r="B254" s="170"/>
      <c r="C254" s="171"/>
      <c r="D254" s="171"/>
      <c r="E254" s="171"/>
      <c r="F254" s="171"/>
      <c r="G254" s="171"/>
      <c r="H254" s="181">
        <v>374</v>
      </c>
      <c r="I254" s="179"/>
      <c r="J254" s="180"/>
      <c r="K254" s="24"/>
      <c r="L254" s="176" t="s">
        <v>132</v>
      </c>
      <c r="M254" s="177"/>
      <c r="N254" s="178"/>
      <c r="O254" s="20"/>
    </row>
    <row r="255" spans="2:15" x14ac:dyDescent="0.25">
      <c r="B255" s="163">
        <f>H256+H257</f>
        <v>13553</v>
      </c>
      <c r="C255" s="163"/>
      <c r="D255" s="163"/>
      <c r="E255" s="163"/>
      <c r="F255" s="163"/>
      <c r="G255" s="163"/>
      <c r="H255" s="147" t="s">
        <v>126</v>
      </c>
      <c r="I255" s="147"/>
      <c r="J255" s="147"/>
      <c r="K255" s="147"/>
      <c r="L255" s="147"/>
      <c r="M255" s="147"/>
      <c r="N255" s="147"/>
      <c r="O255" s="20"/>
    </row>
    <row r="256" spans="2:15" ht="15" customHeight="1" x14ac:dyDescent="0.25">
      <c r="B256" s="170"/>
      <c r="C256" s="171"/>
      <c r="D256" s="171"/>
      <c r="E256" s="171"/>
      <c r="F256" s="171"/>
      <c r="G256" s="172"/>
      <c r="H256" s="173">
        <v>13520</v>
      </c>
      <c r="I256" s="174"/>
      <c r="J256" s="175"/>
      <c r="K256" s="33"/>
      <c r="L256" s="176" t="s">
        <v>124</v>
      </c>
      <c r="M256" s="177"/>
      <c r="N256" s="178"/>
      <c r="O256" s="20"/>
    </row>
    <row r="257" spans="2:15" x14ac:dyDescent="0.25">
      <c r="B257" s="170"/>
      <c r="C257" s="171"/>
      <c r="D257" s="171"/>
      <c r="E257" s="171"/>
      <c r="F257" s="171"/>
      <c r="G257" s="172"/>
      <c r="H257" s="179">
        <v>33</v>
      </c>
      <c r="I257" s="179"/>
      <c r="J257" s="180"/>
      <c r="K257" s="24"/>
      <c r="L257" s="176" t="s">
        <v>132</v>
      </c>
      <c r="M257" s="177"/>
      <c r="N257" s="178"/>
      <c r="O257" s="20"/>
    </row>
    <row r="258" spans="2:15" ht="15" customHeight="1" x14ac:dyDescent="0.25">
      <c r="B258" s="163">
        <f>H259+H260</f>
        <v>40</v>
      </c>
      <c r="C258" s="163"/>
      <c r="D258" s="163"/>
      <c r="E258" s="163"/>
      <c r="F258" s="163"/>
      <c r="G258" s="163"/>
      <c r="H258" s="147" t="s">
        <v>127</v>
      </c>
      <c r="I258" s="147"/>
      <c r="J258" s="147"/>
      <c r="K258" s="147"/>
      <c r="L258" s="147"/>
      <c r="M258" s="147"/>
      <c r="N258" s="147"/>
      <c r="O258" s="20"/>
    </row>
    <row r="259" spans="2:15" ht="15" customHeight="1" x14ac:dyDescent="0.25">
      <c r="B259" s="170"/>
      <c r="C259" s="171"/>
      <c r="D259" s="171"/>
      <c r="E259" s="171"/>
      <c r="F259" s="171"/>
      <c r="G259" s="172"/>
      <c r="H259" s="173">
        <v>40</v>
      </c>
      <c r="I259" s="174"/>
      <c r="J259" s="175"/>
      <c r="K259" s="33"/>
      <c r="L259" s="176" t="s">
        <v>124</v>
      </c>
      <c r="M259" s="177"/>
      <c r="N259" s="178"/>
      <c r="O259" s="20"/>
    </row>
    <row r="260" spans="2:15" ht="15" customHeight="1" x14ac:dyDescent="0.25">
      <c r="B260" s="170"/>
      <c r="C260" s="171"/>
      <c r="D260" s="171"/>
      <c r="E260" s="171"/>
      <c r="F260" s="171"/>
      <c r="G260" s="172"/>
      <c r="H260" s="179">
        <v>0</v>
      </c>
      <c r="I260" s="179"/>
      <c r="J260" s="180"/>
      <c r="K260" s="24"/>
      <c r="L260" s="176" t="s">
        <v>132</v>
      </c>
      <c r="M260" s="177"/>
      <c r="N260" s="178"/>
      <c r="O260" s="20"/>
    </row>
    <row r="261" spans="2:15" ht="15" customHeight="1" x14ac:dyDescent="0.25">
      <c r="B261" s="97">
        <f>B262+B263+B264</f>
        <v>2</v>
      </c>
      <c r="C261" s="97"/>
      <c r="D261" s="98" t="s">
        <v>51</v>
      </c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20"/>
    </row>
    <row r="262" spans="2:15" ht="15" customHeight="1" x14ac:dyDescent="0.25">
      <c r="B262" s="89">
        <v>1</v>
      </c>
      <c r="C262" s="89"/>
      <c r="D262" s="89"/>
      <c r="E262" s="89"/>
      <c r="F262" s="89"/>
      <c r="G262" s="89"/>
      <c r="H262" s="90" t="s">
        <v>41</v>
      </c>
      <c r="I262" s="90"/>
      <c r="J262" s="90"/>
      <c r="K262" s="90"/>
      <c r="L262" s="90"/>
      <c r="M262" s="90"/>
      <c r="N262" s="90"/>
      <c r="O262" s="20"/>
    </row>
    <row r="263" spans="2:15" ht="15" customHeight="1" x14ac:dyDescent="0.25">
      <c r="B263" s="89">
        <v>1</v>
      </c>
      <c r="C263" s="89"/>
      <c r="D263" s="89"/>
      <c r="E263" s="89"/>
      <c r="F263" s="89"/>
      <c r="G263" s="89"/>
      <c r="H263" s="90" t="s">
        <v>42</v>
      </c>
      <c r="I263" s="90"/>
      <c r="J263" s="90"/>
      <c r="K263" s="90"/>
      <c r="L263" s="90"/>
      <c r="M263" s="90"/>
      <c r="N263" s="90"/>
      <c r="O263" s="20"/>
    </row>
    <row r="264" spans="2:15" ht="15" customHeight="1" x14ac:dyDescent="0.25">
      <c r="B264" s="89">
        <v>0</v>
      </c>
      <c r="C264" s="89"/>
      <c r="D264" s="89"/>
      <c r="E264" s="89"/>
      <c r="F264" s="89"/>
      <c r="G264" s="89"/>
      <c r="H264" s="90" t="s">
        <v>43</v>
      </c>
      <c r="I264" s="90"/>
      <c r="J264" s="90"/>
      <c r="K264" s="90"/>
      <c r="L264" s="90"/>
      <c r="M264" s="90"/>
      <c r="N264" s="90"/>
      <c r="O264" s="20"/>
    </row>
    <row r="265" spans="2:15" ht="15" customHeight="1" x14ac:dyDescent="0.25">
      <c r="B265" s="97">
        <f>B266+B268+B270+B272+B267+B269+B271+B273</f>
        <v>481</v>
      </c>
      <c r="C265" s="97"/>
      <c r="D265" s="98" t="s">
        <v>128</v>
      </c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20"/>
    </row>
    <row r="266" spans="2:15" ht="15" customHeight="1" x14ac:dyDescent="0.25">
      <c r="B266" s="163">
        <v>267</v>
      </c>
      <c r="C266" s="163"/>
      <c r="D266" s="163"/>
      <c r="E266" s="163"/>
      <c r="F266" s="163"/>
      <c r="G266" s="163"/>
      <c r="H266" s="147" t="s">
        <v>41</v>
      </c>
      <c r="I266" s="147"/>
      <c r="J266" s="147"/>
      <c r="K266" s="147"/>
      <c r="L266" s="147"/>
      <c r="M266" s="147"/>
      <c r="N266" s="147"/>
      <c r="O266" s="20"/>
    </row>
    <row r="267" spans="2:15" ht="15" customHeight="1" x14ac:dyDescent="0.25">
      <c r="B267" s="164">
        <v>9</v>
      </c>
      <c r="C267" s="165"/>
      <c r="D267" s="165"/>
      <c r="E267" s="165"/>
      <c r="F267" s="165"/>
      <c r="G267" s="165"/>
      <c r="H267" s="166"/>
      <c r="I267" s="167" t="s">
        <v>134</v>
      </c>
      <c r="J267" s="168"/>
      <c r="K267" s="168"/>
      <c r="L267" s="168"/>
      <c r="M267" s="168"/>
      <c r="N267" s="169"/>
      <c r="O267" s="20"/>
    </row>
    <row r="268" spans="2:15" x14ac:dyDescent="0.25">
      <c r="B268" s="163">
        <v>146</v>
      </c>
      <c r="C268" s="163"/>
      <c r="D268" s="163"/>
      <c r="E268" s="163"/>
      <c r="F268" s="163"/>
      <c r="G268" s="163"/>
      <c r="H268" s="147" t="s">
        <v>60</v>
      </c>
      <c r="I268" s="147"/>
      <c r="J268" s="147"/>
      <c r="K268" s="147"/>
      <c r="L268" s="147"/>
      <c r="M268" s="147"/>
      <c r="N268" s="147"/>
      <c r="O268" s="20"/>
    </row>
    <row r="269" spans="2:15" x14ac:dyDescent="0.25">
      <c r="B269" s="164">
        <v>12</v>
      </c>
      <c r="C269" s="165"/>
      <c r="D269" s="165"/>
      <c r="E269" s="165"/>
      <c r="F269" s="165"/>
      <c r="G269" s="165"/>
      <c r="H269" s="166"/>
      <c r="I269" s="167" t="s">
        <v>135</v>
      </c>
      <c r="J269" s="168"/>
      <c r="K269" s="168"/>
      <c r="L269" s="168"/>
      <c r="M269" s="168"/>
      <c r="N269" s="169"/>
      <c r="O269" s="20"/>
    </row>
    <row r="270" spans="2:15" x14ac:dyDescent="0.25">
      <c r="B270" s="163">
        <v>28</v>
      </c>
      <c r="C270" s="163"/>
      <c r="D270" s="163"/>
      <c r="E270" s="163"/>
      <c r="F270" s="163"/>
      <c r="G270" s="163"/>
      <c r="H270" s="147" t="s">
        <v>43</v>
      </c>
      <c r="I270" s="147"/>
      <c r="J270" s="147"/>
      <c r="K270" s="147"/>
      <c r="L270" s="147"/>
      <c r="M270" s="147"/>
      <c r="N270" s="147"/>
      <c r="O270" s="20"/>
    </row>
    <row r="271" spans="2:15" x14ac:dyDescent="0.25">
      <c r="B271" s="164">
        <v>4</v>
      </c>
      <c r="C271" s="165"/>
      <c r="D271" s="165"/>
      <c r="E271" s="165"/>
      <c r="F271" s="165"/>
      <c r="G271" s="165"/>
      <c r="H271" s="166"/>
      <c r="I271" s="167" t="s">
        <v>137</v>
      </c>
      <c r="J271" s="168"/>
      <c r="K271" s="168"/>
      <c r="L271" s="168"/>
      <c r="M271" s="168"/>
      <c r="N271" s="169"/>
      <c r="O271" s="20"/>
    </row>
    <row r="272" spans="2:15" x14ac:dyDescent="0.25">
      <c r="B272" s="163">
        <v>15</v>
      </c>
      <c r="C272" s="163"/>
      <c r="D272" s="163"/>
      <c r="E272" s="163"/>
      <c r="F272" s="163"/>
      <c r="G272" s="163"/>
      <c r="H272" s="147" t="s">
        <v>50</v>
      </c>
      <c r="I272" s="147"/>
      <c r="J272" s="147"/>
      <c r="K272" s="147"/>
      <c r="L272" s="147"/>
      <c r="M272" s="147"/>
      <c r="N272" s="147"/>
      <c r="O272" s="20"/>
    </row>
    <row r="273" spans="2:15" ht="15" customHeight="1" x14ac:dyDescent="0.25">
      <c r="B273" s="164">
        <v>0</v>
      </c>
      <c r="C273" s="165"/>
      <c r="D273" s="165"/>
      <c r="E273" s="165"/>
      <c r="F273" s="165"/>
      <c r="G273" s="165"/>
      <c r="H273" s="166"/>
      <c r="I273" s="167" t="s">
        <v>136</v>
      </c>
      <c r="J273" s="168"/>
      <c r="K273" s="168"/>
      <c r="L273" s="168"/>
      <c r="M273" s="168"/>
      <c r="N273" s="169"/>
      <c r="O273" s="20"/>
    </row>
    <row r="274" spans="2:15" x14ac:dyDescent="0.25">
      <c r="B274" s="97">
        <f>B275+B276+B277+B278</f>
        <v>10</v>
      </c>
      <c r="C274" s="97"/>
      <c r="D274" s="98" t="s">
        <v>130</v>
      </c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20"/>
    </row>
    <row r="275" spans="2:15" x14ac:dyDescent="0.25">
      <c r="B275" s="161">
        <v>4</v>
      </c>
      <c r="C275" s="161"/>
      <c r="D275" s="161"/>
      <c r="E275" s="161"/>
      <c r="F275" s="161"/>
      <c r="G275" s="161"/>
      <c r="H275" s="162" t="s">
        <v>41</v>
      </c>
      <c r="I275" s="162"/>
      <c r="J275" s="162"/>
      <c r="K275" s="162"/>
      <c r="L275" s="162"/>
      <c r="M275" s="162"/>
      <c r="N275" s="162"/>
      <c r="O275" s="20"/>
    </row>
    <row r="276" spans="2:15" x14ac:dyDescent="0.25">
      <c r="B276" s="161">
        <v>3</v>
      </c>
      <c r="C276" s="161"/>
      <c r="D276" s="161"/>
      <c r="E276" s="161"/>
      <c r="F276" s="161"/>
      <c r="G276" s="161"/>
      <c r="H276" s="162" t="s">
        <v>60</v>
      </c>
      <c r="I276" s="162"/>
      <c r="J276" s="162"/>
      <c r="K276" s="162"/>
      <c r="L276" s="162"/>
      <c r="M276" s="162"/>
      <c r="N276" s="162"/>
      <c r="O276" s="20"/>
    </row>
    <row r="277" spans="2:15" x14ac:dyDescent="0.25">
      <c r="B277" s="161">
        <v>1</v>
      </c>
      <c r="C277" s="161"/>
      <c r="D277" s="161"/>
      <c r="E277" s="161"/>
      <c r="F277" s="161"/>
      <c r="G277" s="161"/>
      <c r="H277" s="162" t="s">
        <v>43</v>
      </c>
      <c r="I277" s="162"/>
      <c r="J277" s="162"/>
      <c r="K277" s="162"/>
      <c r="L277" s="162"/>
      <c r="M277" s="162"/>
      <c r="N277" s="162"/>
      <c r="O277" s="20"/>
    </row>
    <row r="278" spans="2:15" ht="16.5" customHeight="1" x14ac:dyDescent="0.25">
      <c r="B278" s="161">
        <v>2</v>
      </c>
      <c r="C278" s="161"/>
      <c r="D278" s="161"/>
      <c r="E278" s="161"/>
      <c r="F278" s="161"/>
      <c r="G278" s="161"/>
      <c r="H278" s="162" t="s">
        <v>50</v>
      </c>
      <c r="I278" s="162"/>
      <c r="J278" s="162"/>
      <c r="K278" s="162"/>
      <c r="L278" s="162"/>
      <c r="M278" s="162"/>
      <c r="N278" s="162"/>
      <c r="O278" s="20"/>
    </row>
    <row r="279" spans="2:15" ht="16.5" customHeight="1" x14ac:dyDescent="0.25">
      <c r="B279" s="22"/>
      <c r="C279" s="22"/>
      <c r="D279" s="22"/>
      <c r="E279" s="22"/>
      <c r="F279" s="22"/>
      <c r="G279" s="22"/>
      <c r="H279" s="23"/>
      <c r="I279" s="23"/>
      <c r="J279" s="23"/>
      <c r="K279" s="23"/>
      <c r="L279" s="23"/>
      <c r="M279" s="23"/>
      <c r="N279" s="23"/>
      <c r="O279" s="20"/>
    </row>
    <row r="280" spans="2:15" ht="17.45" customHeight="1" x14ac:dyDescent="0.25">
      <c r="B280" s="77" t="s">
        <v>61</v>
      </c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20"/>
    </row>
    <row r="281" spans="2:15" ht="15" customHeight="1" x14ac:dyDescent="0.25">
      <c r="B281" s="158">
        <f>((B283+B286)/(B284+B287))</f>
        <v>4.0490883590462836</v>
      </c>
      <c r="C281" s="159"/>
      <c r="D281" s="159"/>
      <c r="E281" s="159"/>
      <c r="F281" s="159"/>
      <c r="G281" s="160"/>
      <c r="H281" s="141" t="s">
        <v>92</v>
      </c>
      <c r="I281" s="141"/>
      <c r="J281" s="141"/>
      <c r="K281" s="141"/>
      <c r="L281" s="141"/>
      <c r="M281" s="141"/>
      <c r="N281" s="141"/>
      <c r="O281" s="20"/>
    </row>
    <row r="282" spans="2:15" ht="15" customHeight="1" x14ac:dyDescent="0.25">
      <c r="B282" s="152">
        <f>B283/B284</f>
        <v>5.7777777777777777</v>
      </c>
      <c r="C282" s="152"/>
      <c r="D282" s="152"/>
      <c r="E282" s="152"/>
      <c r="F282" s="152"/>
      <c r="G282" s="152"/>
      <c r="H282" s="152"/>
      <c r="I282" s="153" t="s">
        <v>94</v>
      </c>
      <c r="J282" s="153"/>
      <c r="K282" s="153"/>
      <c r="L282" s="153"/>
      <c r="M282" s="153"/>
      <c r="N282" s="153"/>
      <c r="O282" s="20"/>
    </row>
    <row r="283" spans="2:15" x14ac:dyDescent="0.25">
      <c r="B283" s="89">
        <f>B35</f>
        <v>2340</v>
      </c>
      <c r="C283" s="89"/>
      <c r="D283" s="89"/>
      <c r="E283" s="89"/>
      <c r="F283" s="89"/>
      <c r="G283" s="89"/>
      <c r="H283" s="89"/>
      <c r="I283" s="89"/>
      <c r="J283" s="105" t="s">
        <v>107</v>
      </c>
      <c r="K283" s="105"/>
      <c r="L283" s="105"/>
      <c r="M283" s="105"/>
      <c r="N283" s="105"/>
      <c r="O283" s="20"/>
    </row>
    <row r="284" spans="2:15" x14ac:dyDescent="0.25">
      <c r="B284" s="154">
        <v>405</v>
      </c>
      <c r="C284" s="154"/>
      <c r="D284" s="154"/>
      <c r="E284" s="154"/>
      <c r="F284" s="154"/>
      <c r="G284" s="154"/>
      <c r="H284" s="154"/>
      <c r="I284" s="154"/>
      <c r="J284" s="105" t="s">
        <v>93</v>
      </c>
      <c r="K284" s="105"/>
      <c r="L284" s="105"/>
      <c r="M284" s="105"/>
      <c r="N284" s="105"/>
      <c r="O284" s="20"/>
    </row>
    <row r="285" spans="2:15" ht="15" customHeight="1" x14ac:dyDescent="0.25">
      <c r="B285" s="152">
        <f>B286/B287</f>
        <v>1.775974025974026</v>
      </c>
      <c r="C285" s="152"/>
      <c r="D285" s="152"/>
      <c r="E285" s="152"/>
      <c r="F285" s="152"/>
      <c r="G285" s="152"/>
      <c r="H285" s="152"/>
      <c r="I285" s="153" t="s">
        <v>96</v>
      </c>
      <c r="J285" s="153"/>
      <c r="K285" s="153"/>
      <c r="L285" s="153"/>
      <c r="M285" s="153"/>
      <c r="N285" s="153"/>
      <c r="O285" s="20"/>
    </row>
    <row r="286" spans="2:15" x14ac:dyDescent="0.25">
      <c r="B286" s="89">
        <f>B42</f>
        <v>547</v>
      </c>
      <c r="C286" s="89"/>
      <c r="D286" s="89"/>
      <c r="E286" s="89"/>
      <c r="F286" s="89"/>
      <c r="G286" s="89"/>
      <c r="H286" s="89"/>
      <c r="I286" s="89"/>
      <c r="J286" s="105" t="s">
        <v>108</v>
      </c>
      <c r="K286" s="105"/>
      <c r="L286" s="105"/>
      <c r="M286" s="105"/>
      <c r="N286" s="105"/>
      <c r="O286" s="20"/>
    </row>
    <row r="287" spans="2:15" x14ac:dyDescent="0.25">
      <c r="B287" s="104">
        <v>308</v>
      </c>
      <c r="C287" s="104"/>
      <c r="D287" s="104"/>
      <c r="E287" s="104"/>
      <c r="F287" s="104"/>
      <c r="G287" s="104"/>
      <c r="H287" s="104"/>
      <c r="I287" s="104"/>
      <c r="J287" s="105" t="s">
        <v>95</v>
      </c>
      <c r="K287" s="105"/>
      <c r="L287" s="105"/>
      <c r="M287" s="105"/>
      <c r="N287" s="105"/>
      <c r="O287" s="20"/>
    </row>
    <row r="288" spans="2:15" ht="15" customHeight="1" x14ac:dyDescent="0.25">
      <c r="B288" s="155">
        <f>((B290+B293+B296)/(B291+B294+B297))</f>
        <v>6.4847715736040605</v>
      </c>
      <c r="C288" s="156"/>
      <c r="D288" s="156"/>
      <c r="E288" s="156"/>
      <c r="F288" s="156"/>
      <c r="G288" s="157"/>
      <c r="H288" s="141" t="s">
        <v>99</v>
      </c>
      <c r="I288" s="141"/>
      <c r="J288" s="141"/>
      <c r="K288" s="141"/>
      <c r="L288" s="141"/>
      <c r="M288" s="141"/>
      <c r="N288" s="141"/>
      <c r="O288" s="20"/>
    </row>
    <row r="289" spans="2:15" x14ac:dyDescent="0.25">
      <c r="B289" s="152">
        <f>B290/B291</f>
        <v>6.8716049382716049</v>
      </c>
      <c r="C289" s="152"/>
      <c r="D289" s="152"/>
      <c r="E289" s="152"/>
      <c r="F289" s="152"/>
      <c r="G289" s="152"/>
      <c r="H289" s="152"/>
      <c r="I289" s="153" t="s">
        <v>97</v>
      </c>
      <c r="J289" s="153"/>
      <c r="K289" s="153"/>
      <c r="L289" s="153"/>
      <c r="M289" s="153"/>
      <c r="N289" s="153"/>
      <c r="O289" s="20"/>
    </row>
    <row r="290" spans="2:15" x14ac:dyDescent="0.25">
      <c r="B290" s="89">
        <f>B47</f>
        <v>2783</v>
      </c>
      <c r="C290" s="89"/>
      <c r="D290" s="89"/>
      <c r="E290" s="89"/>
      <c r="F290" s="89"/>
      <c r="G290" s="89"/>
      <c r="H290" s="89"/>
      <c r="I290" s="89"/>
      <c r="J290" s="105" t="s">
        <v>109</v>
      </c>
      <c r="K290" s="105"/>
      <c r="L290" s="105"/>
      <c r="M290" s="105"/>
      <c r="N290" s="105"/>
      <c r="O290" s="20"/>
    </row>
    <row r="291" spans="2:15" x14ac:dyDescent="0.25">
      <c r="B291" s="154">
        <v>405</v>
      </c>
      <c r="C291" s="154"/>
      <c r="D291" s="154"/>
      <c r="E291" s="154"/>
      <c r="F291" s="154"/>
      <c r="G291" s="154"/>
      <c r="H291" s="154"/>
      <c r="I291" s="154"/>
      <c r="J291" s="105" t="s">
        <v>98</v>
      </c>
      <c r="K291" s="105"/>
      <c r="L291" s="105"/>
      <c r="M291" s="105"/>
      <c r="N291" s="105"/>
      <c r="O291" s="20"/>
    </row>
    <row r="292" spans="2:15" ht="15" customHeight="1" x14ac:dyDescent="0.25">
      <c r="B292" s="152">
        <f>B293/B294</f>
        <v>5.8084415584415581</v>
      </c>
      <c r="C292" s="152"/>
      <c r="D292" s="152"/>
      <c r="E292" s="152"/>
      <c r="F292" s="152"/>
      <c r="G292" s="152"/>
      <c r="H292" s="152"/>
      <c r="I292" s="153" t="s">
        <v>100</v>
      </c>
      <c r="J292" s="153"/>
      <c r="K292" s="153"/>
      <c r="L292" s="153"/>
      <c r="M292" s="153"/>
      <c r="N292" s="153"/>
      <c r="O292" s="20"/>
    </row>
    <row r="293" spans="2:15" x14ac:dyDescent="0.25">
      <c r="B293" s="89">
        <f>B58</f>
        <v>1789</v>
      </c>
      <c r="C293" s="89"/>
      <c r="D293" s="89"/>
      <c r="E293" s="89"/>
      <c r="F293" s="89"/>
      <c r="G293" s="89"/>
      <c r="H293" s="89"/>
      <c r="I293" s="89"/>
      <c r="J293" s="105" t="s">
        <v>110</v>
      </c>
      <c r="K293" s="105"/>
      <c r="L293" s="105"/>
      <c r="M293" s="105"/>
      <c r="N293" s="105"/>
      <c r="O293" s="20"/>
    </row>
    <row r="294" spans="2:15" x14ac:dyDescent="0.25">
      <c r="B294" s="104">
        <v>308</v>
      </c>
      <c r="C294" s="104"/>
      <c r="D294" s="104"/>
      <c r="E294" s="104"/>
      <c r="F294" s="104"/>
      <c r="G294" s="104"/>
      <c r="H294" s="104"/>
      <c r="I294" s="104"/>
      <c r="J294" s="105" t="s">
        <v>90</v>
      </c>
      <c r="K294" s="105"/>
      <c r="L294" s="105"/>
      <c r="M294" s="105"/>
      <c r="N294" s="105"/>
      <c r="O294" s="20"/>
    </row>
    <row r="295" spans="2:15" ht="15" customHeight="1" x14ac:dyDescent="0.25">
      <c r="B295" s="152">
        <f>B296/B297</f>
        <v>7.1733333333333329</v>
      </c>
      <c r="C295" s="152"/>
      <c r="D295" s="152"/>
      <c r="E295" s="152"/>
      <c r="F295" s="152"/>
      <c r="G295" s="152"/>
      <c r="H295" s="152"/>
      <c r="I295" s="153" t="s">
        <v>101</v>
      </c>
      <c r="J295" s="153"/>
      <c r="K295" s="153"/>
      <c r="L295" s="153"/>
      <c r="M295" s="153"/>
      <c r="N295" s="153"/>
      <c r="O295" s="20"/>
    </row>
    <row r="296" spans="2:15" x14ac:dyDescent="0.25">
      <c r="B296" s="89">
        <f>B65</f>
        <v>538</v>
      </c>
      <c r="C296" s="89"/>
      <c r="D296" s="89"/>
      <c r="E296" s="89"/>
      <c r="F296" s="89"/>
      <c r="G296" s="89"/>
      <c r="H296" s="89"/>
      <c r="I296" s="89"/>
      <c r="J296" s="105" t="s">
        <v>111</v>
      </c>
      <c r="K296" s="105"/>
      <c r="L296" s="105"/>
      <c r="M296" s="105"/>
      <c r="N296" s="105"/>
      <c r="O296" s="20"/>
    </row>
    <row r="297" spans="2:15" ht="15" customHeight="1" x14ac:dyDescent="0.25">
      <c r="B297" s="89">
        <v>75</v>
      </c>
      <c r="C297" s="89"/>
      <c r="D297" s="89"/>
      <c r="E297" s="89"/>
      <c r="F297" s="89"/>
      <c r="G297" s="89"/>
      <c r="H297" s="89"/>
      <c r="I297" s="89"/>
      <c r="J297" s="105" t="s">
        <v>102</v>
      </c>
      <c r="K297" s="105"/>
      <c r="L297" s="105"/>
      <c r="M297" s="105"/>
      <c r="N297" s="105"/>
      <c r="O297" s="20"/>
    </row>
    <row r="298" spans="2:15" ht="20.25" x14ac:dyDescent="0.25">
      <c r="B298" s="77" t="s">
        <v>52</v>
      </c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20"/>
    </row>
    <row r="299" spans="2:15" ht="14.45" customHeight="1" x14ac:dyDescent="0.25">
      <c r="B299" s="111" t="s">
        <v>206</v>
      </c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30" t="s">
        <v>12</v>
      </c>
      <c r="N299" s="30" t="s">
        <v>11</v>
      </c>
      <c r="O299" s="20"/>
    </row>
    <row r="300" spans="2:15" x14ac:dyDescent="0.25">
      <c r="B300" s="146">
        <f>M300+N300</f>
        <v>151</v>
      </c>
      <c r="C300" s="146"/>
      <c r="D300" s="146"/>
      <c r="E300" s="146"/>
      <c r="F300" s="147" t="s">
        <v>106</v>
      </c>
      <c r="G300" s="147"/>
      <c r="H300" s="147"/>
      <c r="I300" s="147"/>
      <c r="J300" s="147"/>
      <c r="K300" s="147"/>
      <c r="L300" s="147"/>
      <c r="M300" s="38">
        <f>M301</f>
        <v>104</v>
      </c>
      <c r="N300" s="38">
        <f>N301</f>
        <v>47</v>
      </c>
      <c r="O300" s="20"/>
    </row>
    <row r="301" spans="2:15" x14ac:dyDescent="0.25">
      <c r="B301" s="89">
        <f>SUM(M301:N301)</f>
        <v>151</v>
      </c>
      <c r="C301" s="89"/>
      <c r="D301" s="89"/>
      <c r="E301" s="89"/>
      <c r="F301" s="89"/>
      <c r="G301" s="89"/>
      <c r="H301" s="89"/>
      <c r="I301" s="90" t="s">
        <v>170</v>
      </c>
      <c r="J301" s="90"/>
      <c r="K301" s="90"/>
      <c r="L301" s="90"/>
      <c r="M301" s="54">
        <v>104</v>
      </c>
      <c r="N301" s="54">
        <v>47</v>
      </c>
      <c r="O301" s="20"/>
    </row>
    <row r="302" spans="2:15" ht="14.45" customHeight="1" x14ac:dyDescent="0.25">
      <c r="B302" s="3" t="s">
        <v>171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0"/>
    </row>
    <row r="303" spans="2:15" ht="14.45" customHeight="1" x14ac:dyDescent="0.25">
      <c r="B303" s="145" t="s">
        <v>207</v>
      </c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20"/>
    </row>
    <row r="304" spans="2:15" ht="22.5" customHeight="1" x14ac:dyDescent="0.25">
      <c r="B304" s="77" t="s">
        <v>150</v>
      </c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20"/>
    </row>
    <row r="305" spans="2:15" ht="14.45" customHeight="1" x14ac:dyDescent="0.25">
      <c r="B305" s="148">
        <v>189</v>
      </c>
      <c r="C305" s="148"/>
      <c r="D305" s="149" t="s">
        <v>193</v>
      </c>
      <c r="E305" s="150"/>
      <c r="F305" s="150"/>
      <c r="G305" s="150"/>
      <c r="H305" s="150"/>
      <c r="I305" s="150"/>
      <c r="J305" s="150"/>
      <c r="K305" s="150"/>
      <c r="L305" s="150"/>
      <c r="M305" s="150"/>
      <c r="N305" s="151"/>
      <c r="O305" s="20"/>
    </row>
    <row r="306" spans="2:15" x14ac:dyDescent="0.25"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20"/>
    </row>
    <row r="307" spans="2:15" ht="23.25" customHeight="1" x14ac:dyDescent="0.25">
      <c r="B307" s="77" t="s">
        <v>88</v>
      </c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20"/>
    </row>
    <row r="308" spans="2:15" ht="15" customHeight="1" x14ac:dyDescent="0.25">
      <c r="B308" s="111" t="s">
        <v>194</v>
      </c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57" t="s">
        <v>12</v>
      </c>
      <c r="N308" s="57" t="s">
        <v>11</v>
      </c>
      <c r="O308" s="20"/>
    </row>
    <row r="309" spans="2:15" ht="15" customHeight="1" x14ac:dyDescent="0.25">
      <c r="B309" s="113">
        <f>B310+B317+B322</f>
        <v>845</v>
      </c>
      <c r="C309" s="113"/>
      <c r="D309" s="141" t="s">
        <v>62</v>
      </c>
      <c r="E309" s="141"/>
      <c r="F309" s="141"/>
      <c r="G309" s="141"/>
      <c r="H309" s="141"/>
      <c r="I309" s="141"/>
      <c r="J309" s="141"/>
      <c r="K309" s="141"/>
      <c r="L309" s="141"/>
      <c r="M309" s="11">
        <f>M310+M317+M322</f>
        <v>495</v>
      </c>
      <c r="N309" s="11">
        <f>N310+N317+N322</f>
        <v>350</v>
      </c>
      <c r="O309" s="20"/>
    </row>
    <row r="310" spans="2:15" ht="14.45" customHeight="1" x14ac:dyDescent="0.25">
      <c r="B310" s="97">
        <f>SUM(B311:E316)</f>
        <v>647</v>
      </c>
      <c r="C310" s="97"/>
      <c r="D310" s="97"/>
      <c r="E310" s="142" t="s">
        <v>139</v>
      </c>
      <c r="F310" s="143"/>
      <c r="G310" s="143"/>
      <c r="H310" s="143"/>
      <c r="I310" s="143"/>
      <c r="J310" s="143"/>
      <c r="K310" s="143"/>
      <c r="L310" s="144"/>
      <c r="M310" s="17">
        <f>SUM(M311:M316)</f>
        <v>424</v>
      </c>
      <c r="N310" s="17">
        <f>SUM(N311:N316)</f>
        <v>223</v>
      </c>
      <c r="O310" s="20"/>
    </row>
    <row r="311" spans="2:15" ht="14.45" customHeight="1" x14ac:dyDescent="0.25">
      <c r="B311" s="89">
        <f t="shared" ref="B311:B316" si="13">M311+N311</f>
        <v>272</v>
      </c>
      <c r="C311" s="89"/>
      <c r="D311" s="89"/>
      <c r="E311" s="89"/>
      <c r="F311" s="105" t="s">
        <v>63</v>
      </c>
      <c r="G311" s="105"/>
      <c r="H311" s="105"/>
      <c r="I311" s="105"/>
      <c r="J311" s="105"/>
      <c r="K311" s="105"/>
      <c r="L311" s="105"/>
      <c r="M311" s="64">
        <v>196</v>
      </c>
      <c r="N311" s="64">
        <v>76</v>
      </c>
      <c r="O311" s="20"/>
    </row>
    <row r="312" spans="2:15" ht="15" customHeight="1" x14ac:dyDescent="0.25">
      <c r="B312" s="89">
        <f t="shared" si="13"/>
        <v>122</v>
      </c>
      <c r="C312" s="89"/>
      <c r="D312" s="89"/>
      <c r="E312" s="89"/>
      <c r="F312" s="105" t="s">
        <v>64</v>
      </c>
      <c r="G312" s="105"/>
      <c r="H312" s="105"/>
      <c r="I312" s="105"/>
      <c r="J312" s="105"/>
      <c r="K312" s="105"/>
      <c r="L312" s="105"/>
      <c r="M312" s="64">
        <v>81</v>
      </c>
      <c r="N312" s="64">
        <v>41</v>
      </c>
      <c r="O312" s="20"/>
    </row>
    <row r="313" spans="2:15" ht="15" customHeight="1" x14ac:dyDescent="0.25">
      <c r="B313" s="89">
        <f t="shared" si="13"/>
        <v>8</v>
      </c>
      <c r="C313" s="89"/>
      <c r="D313" s="89"/>
      <c r="E313" s="89"/>
      <c r="F313" s="105" t="s">
        <v>153</v>
      </c>
      <c r="G313" s="105"/>
      <c r="H313" s="105"/>
      <c r="I313" s="105"/>
      <c r="J313" s="105"/>
      <c r="K313" s="105"/>
      <c r="L313" s="105"/>
      <c r="M313" s="64">
        <v>5</v>
      </c>
      <c r="N313" s="64">
        <v>3</v>
      </c>
      <c r="O313" s="20"/>
    </row>
    <row r="314" spans="2:15" ht="15" customHeight="1" x14ac:dyDescent="0.25">
      <c r="B314" s="89">
        <f t="shared" si="13"/>
        <v>127</v>
      </c>
      <c r="C314" s="89"/>
      <c r="D314" s="89"/>
      <c r="E314" s="89"/>
      <c r="F314" s="105" t="s">
        <v>65</v>
      </c>
      <c r="G314" s="105"/>
      <c r="H314" s="105"/>
      <c r="I314" s="105"/>
      <c r="J314" s="105"/>
      <c r="K314" s="105"/>
      <c r="L314" s="105"/>
      <c r="M314" s="64">
        <v>80</v>
      </c>
      <c r="N314" s="64">
        <v>47</v>
      </c>
      <c r="O314" s="20"/>
    </row>
    <row r="315" spans="2:15" x14ac:dyDescent="0.25">
      <c r="B315" s="89">
        <f t="shared" si="13"/>
        <v>78</v>
      </c>
      <c r="C315" s="89"/>
      <c r="D315" s="89"/>
      <c r="E315" s="89"/>
      <c r="F315" s="128" t="s">
        <v>66</v>
      </c>
      <c r="G315" s="128"/>
      <c r="H315" s="128"/>
      <c r="I315" s="128"/>
      <c r="J315" s="128"/>
      <c r="K315" s="128"/>
      <c r="L315" s="128"/>
      <c r="M315" s="64">
        <v>37</v>
      </c>
      <c r="N315" s="64">
        <v>41</v>
      </c>
      <c r="O315" s="20"/>
    </row>
    <row r="316" spans="2:15" x14ac:dyDescent="0.25">
      <c r="B316" s="89">
        <f t="shared" si="13"/>
        <v>40</v>
      </c>
      <c r="C316" s="89"/>
      <c r="D316" s="89"/>
      <c r="E316" s="89"/>
      <c r="F316" s="128" t="s">
        <v>67</v>
      </c>
      <c r="G316" s="128"/>
      <c r="H316" s="128"/>
      <c r="I316" s="128"/>
      <c r="J316" s="128"/>
      <c r="K316" s="128"/>
      <c r="L316" s="128"/>
      <c r="M316" s="12">
        <v>25</v>
      </c>
      <c r="N316" s="12">
        <v>15</v>
      </c>
      <c r="O316" s="20"/>
    </row>
    <row r="317" spans="2:15" x14ac:dyDescent="0.25">
      <c r="B317" s="138">
        <f>SUM(B318:E321)</f>
        <v>174</v>
      </c>
      <c r="C317" s="138"/>
      <c r="D317" s="138"/>
      <c r="E317" s="139" t="s">
        <v>68</v>
      </c>
      <c r="F317" s="139"/>
      <c r="G317" s="139"/>
      <c r="H317" s="139"/>
      <c r="I317" s="139"/>
      <c r="J317" s="139"/>
      <c r="K317" s="139"/>
      <c r="L317" s="139"/>
      <c r="M317" s="15">
        <f>SUM(M318:M321)</f>
        <v>60</v>
      </c>
      <c r="N317" s="15">
        <f>SUM(N318:N321)</f>
        <v>114</v>
      </c>
      <c r="O317" s="20"/>
    </row>
    <row r="318" spans="2:15" x14ac:dyDescent="0.25">
      <c r="B318" s="127">
        <f>M318+N318</f>
        <v>82</v>
      </c>
      <c r="C318" s="127"/>
      <c r="D318" s="127"/>
      <c r="E318" s="127"/>
      <c r="F318" s="128" t="s">
        <v>140</v>
      </c>
      <c r="G318" s="128"/>
      <c r="H318" s="128"/>
      <c r="I318" s="128"/>
      <c r="J318" s="128"/>
      <c r="K318" s="128"/>
      <c r="L318" s="128"/>
      <c r="M318" s="12">
        <v>36</v>
      </c>
      <c r="N318" s="12">
        <v>46</v>
      </c>
      <c r="O318" s="20"/>
    </row>
    <row r="319" spans="2:15" x14ac:dyDescent="0.25">
      <c r="B319" s="127">
        <f t="shared" ref="B319" si="14">M319+N319</f>
        <v>53</v>
      </c>
      <c r="C319" s="127"/>
      <c r="D319" s="127"/>
      <c r="E319" s="127"/>
      <c r="F319" s="128" t="s">
        <v>141</v>
      </c>
      <c r="G319" s="128"/>
      <c r="H319" s="128"/>
      <c r="I319" s="128"/>
      <c r="J319" s="128"/>
      <c r="K319" s="128"/>
      <c r="L319" s="128"/>
      <c r="M319" s="12">
        <v>16</v>
      </c>
      <c r="N319" s="12">
        <v>37</v>
      </c>
      <c r="O319" s="20"/>
    </row>
    <row r="320" spans="2:15" x14ac:dyDescent="0.25">
      <c r="B320" s="127">
        <f>M320+N320</f>
        <v>5</v>
      </c>
      <c r="C320" s="127"/>
      <c r="D320" s="127"/>
      <c r="E320" s="127"/>
      <c r="F320" s="128" t="s">
        <v>142</v>
      </c>
      <c r="G320" s="128"/>
      <c r="H320" s="128"/>
      <c r="I320" s="128"/>
      <c r="J320" s="128"/>
      <c r="K320" s="128"/>
      <c r="L320" s="128"/>
      <c r="M320" s="12">
        <v>1</v>
      </c>
      <c r="N320" s="12">
        <v>4</v>
      </c>
      <c r="O320" s="20"/>
    </row>
    <row r="321" spans="2:15" x14ac:dyDescent="0.25">
      <c r="B321" s="127">
        <f>M321+N321</f>
        <v>34</v>
      </c>
      <c r="C321" s="127"/>
      <c r="D321" s="127"/>
      <c r="E321" s="127"/>
      <c r="F321" s="128" t="s">
        <v>50</v>
      </c>
      <c r="G321" s="128"/>
      <c r="H321" s="128"/>
      <c r="I321" s="128"/>
      <c r="J321" s="128"/>
      <c r="K321" s="128"/>
      <c r="L321" s="128"/>
      <c r="M321" s="12">
        <v>7</v>
      </c>
      <c r="N321" s="12">
        <v>27</v>
      </c>
      <c r="O321" s="20"/>
    </row>
    <row r="322" spans="2:15" x14ac:dyDescent="0.25">
      <c r="B322" s="140">
        <f>SUM(B323:E327)</f>
        <v>24</v>
      </c>
      <c r="C322" s="138"/>
      <c r="D322" s="138"/>
      <c r="E322" s="139" t="s">
        <v>69</v>
      </c>
      <c r="F322" s="139"/>
      <c r="G322" s="139"/>
      <c r="H322" s="139"/>
      <c r="I322" s="139"/>
      <c r="J322" s="139"/>
      <c r="K322" s="139"/>
      <c r="L322" s="139"/>
      <c r="M322" s="16">
        <f>SUM(M323:M327)</f>
        <v>11</v>
      </c>
      <c r="N322" s="16">
        <f>SUM(N323:N327)</f>
        <v>13</v>
      </c>
      <c r="O322" s="20"/>
    </row>
    <row r="323" spans="2:15" x14ac:dyDescent="0.25">
      <c r="B323" s="136">
        <f>M323+N323</f>
        <v>5</v>
      </c>
      <c r="C323" s="127"/>
      <c r="D323" s="127"/>
      <c r="E323" s="127"/>
      <c r="F323" s="128" t="s">
        <v>41</v>
      </c>
      <c r="G323" s="128"/>
      <c r="H323" s="128"/>
      <c r="I323" s="128"/>
      <c r="J323" s="128"/>
      <c r="K323" s="128"/>
      <c r="L323" s="128"/>
      <c r="M323" s="13">
        <v>3</v>
      </c>
      <c r="N323" s="12">
        <v>2</v>
      </c>
      <c r="O323" s="20"/>
    </row>
    <row r="324" spans="2:15" x14ac:dyDescent="0.25">
      <c r="B324" s="136">
        <f>M324+N324</f>
        <v>4</v>
      </c>
      <c r="C324" s="127"/>
      <c r="D324" s="127"/>
      <c r="E324" s="127"/>
      <c r="F324" s="128" t="s">
        <v>42</v>
      </c>
      <c r="G324" s="128"/>
      <c r="H324" s="128"/>
      <c r="I324" s="128"/>
      <c r="J324" s="128"/>
      <c r="K324" s="128"/>
      <c r="L324" s="128"/>
      <c r="M324" s="12">
        <v>1</v>
      </c>
      <c r="N324" s="12">
        <v>3</v>
      </c>
      <c r="O324" s="20"/>
    </row>
    <row r="325" spans="2:15" x14ac:dyDescent="0.25">
      <c r="B325" s="136">
        <f>M325+N325</f>
        <v>1</v>
      </c>
      <c r="C325" s="127"/>
      <c r="D325" s="127"/>
      <c r="E325" s="127"/>
      <c r="F325" s="128" t="s">
        <v>43</v>
      </c>
      <c r="G325" s="128"/>
      <c r="H325" s="128"/>
      <c r="I325" s="128"/>
      <c r="J325" s="128"/>
      <c r="K325" s="128"/>
      <c r="L325" s="128"/>
      <c r="M325" s="12">
        <v>1</v>
      </c>
      <c r="N325" s="12">
        <v>0</v>
      </c>
      <c r="O325" s="20"/>
    </row>
    <row r="326" spans="2:15" ht="18" customHeight="1" x14ac:dyDescent="0.25">
      <c r="B326" s="136">
        <f>M326+N326</f>
        <v>2</v>
      </c>
      <c r="C326" s="127"/>
      <c r="D326" s="127"/>
      <c r="E326" s="127"/>
      <c r="F326" s="128" t="s">
        <v>70</v>
      </c>
      <c r="G326" s="128"/>
      <c r="H326" s="128"/>
      <c r="I326" s="128"/>
      <c r="J326" s="128"/>
      <c r="K326" s="128"/>
      <c r="L326" s="128"/>
      <c r="M326" s="12">
        <v>1</v>
      </c>
      <c r="N326" s="12">
        <v>1</v>
      </c>
      <c r="O326" s="20"/>
    </row>
    <row r="327" spans="2:15" x14ac:dyDescent="0.25">
      <c r="B327" s="136">
        <f>M327+N327</f>
        <v>12</v>
      </c>
      <c r="C327" s="127"/>
      <c r="D327" s="127"/>
      <c r="E327" s="127"/>
      <c r="F327" s="128" t="s">
        <v>71</v>
      </c>
      <c r="G327" s="128"/>
      <c r="H327" s="128"/>
      <c r="I327" s="128"/>
      <c r="J327" s="128"/>
      <c r="K327" s="128"/>
      <c r="L327" s="128"/>
      <c r="M327" s="12">
        <v>5</v>
      </c>
      <c r="N327" s="12">
        <v>7</v>
      </c>
      <c r="O327" s="20"/>
    </row>
    <row r="328" spans="2:15" x14ac:dyDescent="0.25">
      <c r="B328" s="137" t="s">
        <v>72</v>
      </c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9" t="s">
        <v>12</v>
      </c>
      <c r="N328" s="19" t="s">
        <v>11</v>
      </c>
      <c r="O328" s="20"/>
    </row>
    <row r="329" spans="2:15" x14ac:dyDescent="0.25">
      <c r="B329" s="138">
        <f>SUM(B330:E333)</f>
        <v>72</v>
      </c>
      <c r="C329" s="138"/>
      <c r="D329" s="139" t="s">
        <v>73</v>
      </c>
      <c r="E329" s="139"/>
      <c r="F329" s="139"/>
      <c r="G329" s="139"/>
      <c r="H329" s="139"/>
      <c r="I329" s="139"/>
      <c r="J329" s="139"/>
      <c r="K329" s="139"/>
      <c r="L329" s="139"/>
      <c r="M329" s="16">
        <f>SUM(M330:M333)</f>
        <v>32</v>
      </c>
      <c r="N329" s="16">
        <f>SUM(N330:N333)</f>
        <v>40</v>
      </c>
      <c r="O329" s="20"/>
    </row>
    <row r="330" spans="2:15" x14ac:dyDescent="0.25">
      <c r="B330" s="129">
        <f>M330+N330</f>
        <v>12</v>
      </c>
      <c r="C330" s="130"/>
      <c r="D330" s="130"/>
      <c r="E330" s="131"/>
      <c r="F330" s="132" t="s">
        <v>143</v>
      </c>
      <c r="G330" s="133"/>
      <c r="H330" s="133"/>
      <c r="I330" s="133"/>
      <c r="J330" s="133"/>
      <c r="K330" s="133"/>
      <c r="L330" s="134"/>
      <c r="M330" s="12">
        <v>5</v>
      </c>
      <c r="N330" s="12">
        <v>7</v>
      </c>
      <c r="O330" s="20"/>
    </row>
    <row r="331" spans="2:15" x14ac:dyDescent="0.25">
      <c r="B331" s="129">
        <f t="shared" ref="B331" si="15">M331+N331</f>
        <v>12</v>
      </c>
      <c r="C331" s="130"/>
      <c r="D331" s="130"/>
      <c r="E331" s="131"/>
      <c r="F331" s="132" t="s">
        <v>144</v>
      </c>
      <c r="G331" s="133"/>
      <c r="H331" s="133"/>
      <c r="I331" s="133"/>
      <c r="J331" s="133"/>
      <c r="K331" s="133"/>
      <c r="L331" s="134"/>
      <c r="M331" s="12">
        <v>7</v>
      </c>
      <c r="N331" s="12">
        <v>5</v>
      </c>
      <c r="O331" s="20"/>
    </row>
    <row r="332" spans="2:15" x14ac:dyDescent="0.25">
      <c r="B332" s="127">
        <f>M332+N332</f>
        <v>3</v>
      </c>
      <c r="C332" s="127"/>
      <c r="D332" s="127"/>
      <c r="E332" s="127"/>
      <c r="F332" s="128" t="s">
        <v>145</v>
      </c>
      <c r="G332" s="128"/>
      <c r="H332" s="128"/>
      <c r="I332" s="128"/>
      <c r="J332" s="128"/>
      <c r="K332" s="128"/>
      <c r="L332" s="128"/>
      <c r="M332" s="12">
        <v>1</v>
      </c>
      <c r="N332" s="12">
        <v>2</v>
      </c>
      <c r="O332" s="20"/>
    </row>
    <row r="333" spans="2:15" x14ac:dyDescent="0.25">
      <c r="B333" s="127">
        <f>M333+N333</f>
        <v>45</v>
      </c>
      <c r="C333" s="127"/>
      <c r="D333" s="127"/>
      <c r="E333" s="127"/>
      <c r="F333" s="128" t="s">
        <v>146</v>
      </c>
      <c r="G333" s="128"/>
      <c r="H333" s="128"/>
      <c r="I333" s="128"/>
      <c r="J333" s="128"/>
      <c r="K333" s="128"/>
      <c r="L333" s="128"/>
      <c r="M333" s="12">
        <v>19</v>
      </c>
      <c r="N333" s="12">
        <v>26</v>
      </c>
      <c r="O333" s="20"/>
    </row>
    <row r="334" spans="2:15" x14ac:dyDescent="0.25">
      <c r="B334" s="135" t="s">
        <v>195</v>
      </c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60"/>
      <c r="O334" s="20"/>
    </row>
    <row r="335" spans="2:15" ht="20.25" customHeight="1" x14ac:dyDescent="0.25">
      <c r="B335" s="114" t="s">
        <v>87</v>
      </c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6"/>
      <c r="N335" s="1"/>
      <c r="O335" s="20"/>
    </row>
    <row r="336" spans="2:15" ht="14.45" customHeight="1" x14ac:dyDescent="0.25">
      <c r="B336" s="117" t="s">
        <v>196</v>
      </c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9"/>
      <c r="N336" s="1"/>
      <c r="O336" s="20"/>
    </row>
    <row r="337" spans="2:16" ht="23.25" customHeight="1" x14ac:dyDescent="0.25">
      <c r="B337" s="112">
        <f>B338+B342</f>
        <v>300</v>
      </c>
      <c r="C337" s="112"/>
      <c r="D337" s="125" t="s">
        <v>147</v>
      </c>
      <c r="E337" s="126"/>
      <c r="F337" s="126"/>
      <c r="G337" s="126"/>
      <c r="H337" s="126"/>
      <c r="I337" s="126"/>
      <c r="J337" s="126"/>
      <c r="K337" s="126"/>
      <c r="L337" s="126"/>
      <c r="M337" s="30" t="s">
        <v>138</v>
      </c>
      <c r="N337" s="1"/>
      <c r="O337" s="20"/>
      <c r="P337" s="20"/>
    </row>
    <row r="338" spans="2:16" ht="14.45" customHeight="1" x14ac:dyDescent="0.25">
      <c r="B338" s="97">
        <f>B339+B340+B341</f>
        <v>222</v>
      </c>
      <c r="C338" s="97"/>
      <c r="D338" s="97"/>
      <c r="E338" s="108" t="s">
        <v>84</v>
      </c>
      <c r="F338" s="109"/>
      <c r="G338" s="109"/>
      <c r="H338" s="109"/>
      <c r="I338" s="109"/>
      <c r="J338" s="109"/>
      <c r="K338" s="109"/>
      <c r="L338" s="109"/>
      <c r="M338" s="27">
        <f>SUM(M339:M341)</f>
        <v>222</v>
      </c>
      <c r="N338" s="1"/>
      <c r="O338" s="20"/>
      <c r="P338" s="20"/>
    </row>
    <row r="339" spans="2:16" ht="14.45" customHeight="1" x14ac:dyDescent="0.25">
      <c r="B339" s="120">
        <f t="shared" ref="B339:B340" si="16">SUM(M339:O339)</f>
        <v>188</v>
      </c>
      <c r="C339" s="121"/>
      <c r="D339" s="121"/>
      <c r="E339" s="122"/>
      <c r="F339" s="123" t="s">
        <v>82</v>
      </c>
      <c r="G339" s="124"/>
      <c r="H339" s="124"/>
      <c r="I339" s="124"/>
      <c r="J339" s="124"/>
      <c r="K339" s="124"/>
      <c r="L339" s="124"/>
      <c r="M339" s="41">
        <v>188</v>
      </c>
      <c r="N339" s="1"/>
      <c r="O339" s="20"/>
      <c r="P339" s="20"/>
    </row>
    <row r="340" spans="2:16" ht="14.45" customHeight="1" x14ac:dyDescent="0.25">
      <c r="B340" s="120">
        <f t="shared" si="16"/>
        <v>29</v>
      </c>
      <c r="C340" s="121"/>
      <c r="D340" s="121"/>
      <c r="E340" s="122"/>
      <c r="F340" s="123" t="s">
        <v>83</v>
      </c>
      <c r="G340" s="124"/>
      <c r="H340" s="124"/>
      <c r="I340" s="124"/>
      <c r="J340" s="124"/>
      <c r="K340" s="124"/>
      <c r="L340" s="124"/>
      <c r="M340" s="41">
        <v>29</v>
      </c>
      <c r="N340" s="1"/>
      <c r="O340" s="20"/>
      <c r="P340" s="20"/>
    </row>
    <row r="341" spans="2:16" ht="14.45" customHeight="1" x14ac:dyDescent="0.25">
      <c r="B341" s="120">
        <f>SUM(M341:O341)</f>
        <v>5</v>
      </c>
      <c r="C341" s="121"/>
      <c r="D341" s="121"/>
      <c r="E341" s="122"/>
      <c r="F341" s="123" t="s">
        <v>85</v>
      </c>
      <c r="G341" s="124"/>
      <c r="H341" s="124"/>
      <c r="I341" s="124"/>
      <c r="J341" s="124"/>
      <c r="K341" s="124"/>
      <c r="L341" s="124"/>
      <c r="M341" s="41">
        <v>5</v>
      </c>
      <c r="N341" s="1"/>
      <c r="O341" s="20"/>
      <c r="P341" s="20"/>
    </row>
    <row r="342" spans="2:16" ht="14.45" customHeight="1" x14ac:dyDescent="0.25">
      <c r="B342" s="97">
        <f>B343+B344+B345</f>
        <v>78</v>
      </c>
      <c r="C342" s="97"/>
      <c r="D342" s="97"/>
      <c r="E342" s="108" t="s">
        <v>86</v>
      </c>
      <c r="F342" s="109"/>
      <c r="G342" s="109"/>
      <c r="H342" s="109"/>
      <c r="I342" s="109"/>
      <c r="J342" s="109"/>
      <c r="K342" s="109"/>
      <c r="L342" s="110"/>
      <c r="M342" s="27">
        <f>SUM(M343:M345)</f>
        <v>78</v>
      </c>
      <c r="N342" s="1"/>
      <c r="O342" s="20"/>
      <c r="P342" s="20"/>
    </row>
    <row r="343" spans="2:16" ht="14.45" customHeight="1" x14ac:dyDescent="0.25">
      <c r="B343" s="120">
        <f>SUM(M343:O343)</f>
        <v>70</v>
      </c>
      <c r="C343" s="121"/>
      <c r="D343" s="121"/>
      <c r="E343" s="122"/>
      <c r="F343" s="123" t="s">
        <v>82</v>
      </c>
      <c r="G343" s="124"/>
      <c r="H343" s="124"/>
      <c r="I343" s="124"/>
      <c r="J343" s="124"/>
      <c r="K343" s="124"/>
      <c r="L343" s="124"/>
      <c r="M343" s="37">
        <v>70</v>
      </c>
      <c r="N343" s="1"/>
      <c r="O343" s="20"/>
      <c r="P343" s="20"/>
    </row>
    <row r="344" spans="2:16" ht="14.45" customHeight="1" x14ac:dyDescent="0.25">
      <c r="B344" s="120">
        <f t="shared" ref="B344:B345" si="17">SUM(M344:O344)</f>
        <v>8</v>
      </c>
      <c r="C344" s="121"/>
      <c r="D344" s="121"/>
      <c r="E344" s="122"/>
      <c r="F344" s="123" t="s">
        <v>83</v>
      </c>
      <c r="G344" s="124"/>
      <c r="H344" s="124"/>
      <c r="I344" s="124"/>
      <c r="J344" s="124"/>
      <c r="K344" s="124"/>
      <c r="L344" s="124"/>
      <c r="M344" s="37">
        <v>8</v>
      </c>
      <c r="N344" s="1"/>
      <c r="O344" s="20"/>
      <c r="P344" s="20"/>
    </row>
    <row r="345" spans="2:16" ht="14.45" customHeight="1" x14ac:dyDescent="0.25">
      <c r="B345" s="120">
        <f t="shared" si="17"/>
        <v>0</v>
      </c>
      <c r="C345" s="121"/>
      <c r="D345" s="121"/>
      <c r="E345" s="122"/>
      <c r="F345" s="123" t="s">
        <v>85</v>
      </c>
      <c r="G345" s="124"/>
      <c r="H345" s="124"/>
      <c r="I345" s="124"/>
      <c r="J345" s="124"/>
      <c r="K345" s="124"/>
      <c r="L345" s="124"/>
      <c r="M345" s="37"/>
      <c r="N345" s="1"/>
      <c r="O345" s="20"/>
      <c r="P345" s="20"/>
    </row>
    <row r="346" spans="2:16" ht="18" customHeight="1" x14ac:dyDescent="0.25">
      <c r="B346" s="86"/>
      <c r="C346" s="86"/>
      <c r="D346" s="86"/>
      <c r="E346" s="86"/>
      <c r="F346" s="85"/>
      <c r="G346" s="85"/>
      <c r="H346" s="85"/>
      <c r="I346" s="85"/>
      <c r="J346" s="85"/>
      <c r="K346" s="85"/>
      <c r="L346" s="85"/>
      <c r="M346" s="85"/>
      <c r="N346" s="1"/>
      <c r="O346" s="20"/>
    </row>
    <row r="347" spans="2:16" ht="19.899999999999999" customHeight="1" x14ac:dyDescent="0.25">
      <c r="B347" s="77" t="s">
        <v>89</v>
      </c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20"/>
    </row>
    <row r="348" spans="2:16" ht="15" customHeight="1" x14ac:dyDescent="0.25">
      <c r="B348" s="111" t="s">
        <v>197</v>
      </c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57" t="s">
        <v>12</v>
      </c>
      <c r="N348" s="57" t="s">
        <v>11</v>
      </c>
      <c r="O348" s="20"/>
    </row>
    <row r="349" spans="2:16" ht="15" customHeight="1" x14ac:dyDescent="0.25">
      <c r="B349" s="112">
        <f>B350+B357+B364+B371+B378</f>
        <v>647</v>
      </c>
      <c r="C349" s="112"/>
      <c r="D349" s="113" t="s">
        <v>187</v>
      </c>
      <c r="E349" s="113"/>
      <c r="F349" s="113"/>
      <c r="G349" s="113"/>
      <c r="H349" s="113"/>
      <c r="I349" s="113"/>
      <c r="J349" s="113"/>
      <c r="K349" s="113"/>
      <c r="L349" s="113"/>
      <c r="M349" s="11">
        <f>M350+M357+M364+M371+M378</f>
        <v>424</v>
      </c>
      <c r="N349" s="11">
        <f>N350+N357+N364+N371+N378</f>
        <v>223</v>
      </c>
      <c r="O349" s="20"/>
    </row>
    <row r="350" spans="2:16" ht="15" customHeight="1" x14ac:dyDescent="0.25">
      <c r="B350" s="97">
        <f>SUM(B351:E356)</f>
        <v>25</v>
      </c>
      <c r="C350" s="97"/>
      <c r="D350" s="97"/>
      <c r="E350" s="107" t="s">
        <v>133</v>
      </c>
      <c r="F350" s="107"/>
      <c r="G350" s="107"/>
      <c r="H350" s="107"/>
      <c r="I350" s="107"/>
      <c r="J350" s="107"/>
      <c r="K350" s="107"/>
      <c r="L350" s="107"/>
      <c r="M350" s="14">
        <f>SUM(M351:M356)</f>
        <v>19</v>
      </c>
      <c r="N350" s="14">
        <f>SUM(N351:N356)</f>
        <v>6</v>
      </c>
      <c r="O350" s="20"/>
    </row>
    <row r="351" spans="2:16" ht="15" customHeight="1" x14ac:dyDescent="0.25">
      <c r="B351" s="89">
        <f>M351+N351</f>
        <v>6</v>
      </c>
      <c r="C351" s="89"/>
      <c r="D351" s="89"/>
      <c r="E351" s="89"/>
      <c r="F351" s="105" t="s">
        <v>74</v>
      </c>
      <c r="G351" s="105"/>
      <c r="H351" s="105"/>
      <c r="I351" s="105"/>
      <c r="J351" s="105"/>
      <c r="K351" s="105"/>
      <c r="L351" s="105"/>
      <c r="M351" s="64">
        <v>3</v>
      </c>
      <c r="N351" s="64">
        <v>3</v>
      </c>
      <c r="O351" s="20"/>
    </row>
    <row r="352" spans="2:16" ht="15" customHeight="1" x14ac:dyDescent="0.25">
      <c r="B352" s="89">
        <f t="shared" ref="B352:B356" si="18">M352+N352</f>
        <v>14</v>
      </c>
      <c r="C352" s="89"/>
      <c r="D352" s="89"/>
      <c r="E352" s="89"/>
      <c r="F352" s="105" t="s">
        <v>75</v>
      </c>
      <c r="G352" s="105"/>
      <c r="H352" s="105"/>
      <c r="I352" s="105"/>
      <c r="J352" s="105"/>
      <c r="K352" s="105"/>
      <c r="L352" s="105"/>
      <c r="M352" s="64">
        <v>12</v>
      </c>
      <c r="N352" s="64">
        <v>2</v>
      </c>
      <c r="O352" s="20"/>
    </row>
    <row r="353" spans="2:17" ht="15" customHeight="1" x14ac:dyDescent="0.25">
      <c r="B353" s="89">
        <f t="shared" si="18"/>
        <v>1</v>
      </c>
      <c r="C353" s="89"/>
      <c r="D353" s="89"/>
      <c r="E353" s="89"/>
      <c r="F353" s="105" t="s">
        <v>76</v>
      </c>
      <c r="G353" s="105"/>
      <c r="H353" s="105"/>
      <c r="I353" s="105"/>
      <c r="J353" s="105"/>
      <c r="K353" s="105"/>
      <c r="L353" s="105"/>
      <c r="M353" s="64">
        <v>1</v>
      </c>
      <c r="N353" s="64">
        <v>0</v>
      </c>
      <c r="O353" s="20"/>
    </row>
    <row r="354" spans="2:17" ht="15" customHeight="1" x14ac:dyDescent="0.25">
      <c r="B354" s="89">
        <f t="shared" si="18"/>
        <v>4</v>
      </c>
      <c r="C354" s="89"/>
      <c r="D354" s="89"/>
      <c r="E354" s="89"/>
      <c r="F354" s="105" t="s">
        <v>77</v>
      </c>
      <c r="G354" s="105"/>
      <c r="H354" s="105"/>
      <c r="I354" s="105"/>
      <c r="J354" s="105"/>
      <c r="K354" s="105"/>
      <c r="L354" s="105"/>
      <c r="M354" s="64">
        <v>3</v>
      </c>
      <c r="N354" s="64">
        <v>1</v>
      </c>
      <c r="O354" s="20"/>
    </row>
    <row r="355" spans="2:17" ht="15" customHeight="1" x14ac:dyDescent="0.25">
      <c r="B355" s="89">
        <f t="shared" si="18"/>
        <v>0</v>
      </c>
      <c r="C355" s="89"/>
      <c r="D355" s="89"/>
      <c r="E355" s="89"/>
      <c r="F355" s="105" t="s">
        <v>78</v>
      </c>
      <c r="G355" s="105"/>
      <c r="H355" s="105"/>
      <c r="I355" s="105"/>
      <c r="J355" s="105"/>
      <c r="K355" s="105"/>
      <c r="L355" s="105"/>
      <c r="M355" s="64">
        <v>0</v>
      </c>
      <c r="N355" s="64">
        <v>0</v>
      </c>
      <c r="O355" s="20"/>
    </row>
    <row r="356" spans="2:17" ht="15" customHeight="1" x14ac:dyDescent="0.25">
      <c r="B356" s="89">
        <f t="shared" si="18"/>
        <v>0</v>
      </c>
      <c r="C356" s="89"/>
      <c r="D356" s="89"/>
      <c r="E356" s="89"/>
      <c r="F356" s="105" t="s">
        <v>116</v>
      </c>
      <c r="G356" s="105"/>
      <c r="H356" s="105"/>
      <c r="I356" s="105"/>
      <c r="J356" s="105"/>
      <c r="K356" s="105"/>
      <c r="L356" s="105"/>
      <c r="M356" s="64">
        <v>0</v>
      </c>
      <c r="N356" s="64">
        <v>0</v>
      </c>
      <c r="O356" s="20"/>
    </row>
    <row r="357" spans="2:17" ht="15" customHeight="1" x14ac:dyDescent="0.25">
      <c r="B357" s="97">
        <f>SUM(B358:E363)</f>
        <v>166</v>
      </c>
      <c r="C357" s="97"/>
      <c r="D357" s="97"/>
      <c r="E357" s="107" t="s">
        <v>79</v>
      </c>
      <c r="F357" s="107"/>
      <c r="G357" s="107"/>
      <c r="H357" s="107"/>
      <c r="I357" s="107"/>
      <c r="J357" s="107"/>
      <c r="K357" s="107"/>
      <c r="L357" s="107"/>
      <c r="M357" s="14">
        <f>SUM(M358:M363)</f>
        <v>103</v>
      </c>
      <c r="N357" s="14">
        <f>SUM(N358:N363)</f>
        <v>63</v>
      </c>
      <c r="O357" s="20"/>
    </row>
    <row r="358" spans="2:17" ht="15" customHeight="1" x14ac:dyDescent="0.25">
      <c r="B358" s="89">
        <f>M358+N358</f>
        <v>37</v>
      </c>
      <c r="C358" s="89"/>
      <c r="D358" s="89"/>
      <c r="E358" s="89"/>
      <c r="F358" s="105" t="s">
        <v>74</v>
      </c>
      <c r="G358" s="105"/>
      <c r="H358" s="105"/>
      <c r="I358" s="105"/>
      <c r="J358" s="105"/>
      <c r="K358" s="105"/>
      <c r="L358" s="105"/>
      <c r="M358" s="64">
        <v>20</v>
      </c>
      <c r="N358" s="64">
        <v>17</v>
      </c>
      <c r="O358" s="20"/>
    </row>
    <row r="359" spans="2:17" ht="15" customHeight="1" x14ac:dyDescent="0.25">
      <c r="B359" s="89">
        <f t="shared" ref="B359:B363" si="19">M359+N359</f>
        <v>77</v>
      </c>
      <c r="C359" s="89"/>
      <c r="D359" s="89"/>
      <c r="E359" s="89"/>
      <c r="F359" s="105" t="s">
        <v>75</v>
      </c>
      <c r="G359" s="105"/>
      <c r="H359" s="105"/>
      <c r="I359" s="105"/>
      <c r="J359" s="105"/>
      <c r="K359" s="105"/>
      <c r="L359" s="105"/>
      <c r="M359" s="64">
        <v>55</v>
      </c>
      <c r="N359" s="64">
        <v>22</v>
      </c>
      <c r="O359" s="20"/>
    </row>
    <row r="360" spans="2:17" ht="15" customHeight="1" x14ac:dyDescent="0.25">
      <c r="B360" s="89">
        <f t="shared" si="19"/>
        <v>22</v>
      </c>
      <c r="C360" s="89"/>
      <c r="D360" s="89"/>
      <c r="E360" s="89"/>
      <c r="F360" s="105" t="s">
        <v>76</v>
      </c>
      <c r="G360" s="105"/>
      <c r="H360" s="105"/>
      <c r="I360" s="105"/>
      <c r="J360" s="105"/>
      <c r="K360" s="105"/>
      <c r="L360" s="105"/>
      <c r="M360" s="64">
        <v>6</v>
      </c>
      <c r="N360" s="64">
        <v>16</v>
      </c>
      <c r="O360" s="20"/>
      <c r="Q360" s="10"/>
    </row>
    <row r="361" spans="2:17" ht="15" customHeight="1" x14ac:dyDescent="0.25">
      <c r="B361" s="89">
        <f t="shared" si="19"/>
        <v>22</v>
      </c>
      <c r="C361" s="89"/>
      <c r="D361" s="89"/>
      <c r="E361" s="89"/>
      <c r="F361" s="105" t="s">
        <v>77</v>
      </c>
      <c r="G361" s="105"/>
      <c r="H361" s="105"/>
      <c r="I361" s="105"/>
      <c r="J361" s="105"/>
      <c r="K361" s="105"/>
      <c r="L361" s="105"/>
      <c r="M361" s="64">
        <v>15</v>
      </c>
      <c r="N361" s="64">
        <v>7</v>
      </c>
      <c r="O361" s="20"/>
    </row>
    <row r="362" spans="2:17" ht="15" customHeight="1" x14ac:dyDescent="0.25">
      <c r="B362" s="89">
        <f t="shared" si="19"/>
        <v>6</v>
      </c>
      <c r="C362" s="89"/>
      <c r="D362" s="89"/>
      <c r="E362" s="89"/>
      <c r="F362" s="105" t="s">
        <v>78</v>
      </c>
      <c r="G362" s="105"/>
      <c r="H362" s="105"/>
      <c r="I362" s="105"/>
      <c r="J362" s="105"/>
      <c r="K362" s="105"/>
      <c r="L362" s="105"/>
      <c r="M362" s="64">
        <v>6</v>
      </c>
      <c r="N362" s="64">
        <v>0</v>
      </c>
      <c r="O362" s="20"/>
    </row>
    <row r="363" spans="2:17" ht="15" customHeight="1" x14ac:dyDescent="0.25">
      <c r="B363" s="89">
        <f t="shared" si="19"/>
        <v>2</v>
      </c>
      <c r="C363" s="89"/>
      <c r="D363" s="89"/>
      <c r="E363" s="89"/>
      <c r="F363" s="105" t="s">
        <v>117</v>
      </c>
      <c r="G363" s="105"/>
      <c r="H363" s="105"/>
      <c r="I363" s="105"/>
      <c r="J363" s="105"/>
      <c r="K363" s="105"/>
      <c r="L363" s="105"/>
      <c r="M363" s="64">
        <v>1</v>
      </c>
      <c r="N363" s="64">
        <v>1</v>
      </c>
      <c r="O363" s="20"/>
    </row>
    <row r="364" spans="2:17" ht="14.45" customHeight="1" x14ac:dyDescent="0.25">
      <c r="B364" s="97">
        <f>SUM(B365:E370)</f>
        <v>443</v>
      </c>
      <c r="C364" s="97"/>
      <c r="D364" s="97"/>
      <c r="E364" s="108" t="s">
        <v>80</v>
      </c>
      <c r="F364" s="109"/>
      <c r="G364" s="109"/>
      <c r="H364" s="109"/>
      <c r="I364" s="109"/>
      <c r="J364" s="109"/>
      <c r="K364" s="109"/>
      <c r="L364" s="110"/>
      <c r="M364" s="14">
        <f>SUM(M365:M370)</f>
        <v>292</v>
      </c>
      <c r="N364" s="14">
        <f>SUM(N365:N370)</f>
        <v>151</v>
      </c>
      <c r="O364" s="20"/>
    </row>
    <row r="365" spans="2:17" ht="15" customHeight="1" x14ac:dyDescent="0.25">
      <c r="B365" s="89">
        <f>M365+N365</f>
        <v>80</v>
      </c>
      <c r="C365" s="89"/>
      <c r="D365" s="89"/>
      <c r="E365" s="89"/>
      <c r="F365" s="105" t="s">
        <v>74</v>
      </c>
      <c r="G365" s="105"/>
      <c r="H365" s="105"/>
      <c r="I365" s="105"/>
      <c r="J365" s="105"/>
      <c r="K365" s="105"/>
      <c r="L365" s="105"/>
      <c r="M365" s="64">
        <v>54</v>
      </c>
      <c r="N365" s="64">
        <v>26</v>
      </c>
      <c r="O365" s="20"/>
    </row>
    <row r="366" spans="2:17" ht="15" customHeight="1" x14ac:dyDescent="0.25">
      <c r="B366" s="89">
        <f t="shared" ref="B366:B370" si="20">M366+N366</f>
        <v>176</v>
      </c>
      <c r="C366" s="89"/>
      <c r="D366" s="89"/>
      <c r="E366" s="89"/>
      <c r="F366" s="105" t="s">
        <v>75</v>
      </c>
      <c r="G366" s="105"/>
      <c r="H366" s="105"/>
      <c r="I366" s="105"/>
      <c r="J366" s="105"/>
      <c r="K366" s="105"/>
      <c r="L366" s="105"/>
      <c r="M366" s="64">
        <v>124</v>
      </c>
      <c r="N366" s="64">
        <v>52</v>
      </c>
      <c r="O366" s="20"/>
    </row>
    <row r="367" spans="2:17" ht="15" customHeight="1" x14ac:dyDescent="0.25">
      <c r="B367" s="89">
        <f t="shared" si="20"/>
        <v>55</v>
      </c>
      <c r="C367" s="89"/>
      <c r="D367" s="89"/>
      <c r="E367" s="89"/>
      <c r="F367" s="105" t="s">
        <v>76</v>
      </c>
      <c r="G367" s="105"/>
      <c r="H367" s="105"/>
      <c r="I367" s="105"/>
      <c r="J367" s="105"/>
      <c r="K367" s="105"/>
      <c r="L367" s="105"/>
      <c r="M367" s="64">
        <v>30</v>
      </c>
      <c r="N367" s="64">
        <v>25</v>
      </c>
      <c r="O367" s="20"/>
      <c r="P367" s="10"/>
      <c r="Q367" s="10"/>
    </row>
    <row r="368" spans="2:17" ht="15" customHeight="1" x14ac:dyDescent="0.25">
      <c r="B368" s="89">
        <f t="shared" si="20"/>
        <v>94</v>
      </c>
      <c r="C368" s="89"/>
      <c r="D368" s="89"/>
      <c r="E368" s="89"/>
      <c r="F368" s="105" t="s">
        <v>77</v>
      </c>
      <c r="G368" s="105"/>
      <c r="H368" s="105"/>
      <c r="I368" s="105"/>
      <c r="J368" s="105"/>
      <c r="K368" s="105"/>
      <c r="L368" s="105"/>
      <c r="M368" s="56">
        <v>63</v>
      </c>
      <c r="N368" s="56">
        <v>31</v>
      </c>
      <c r="O368" s="20"/>
    </row>
    <row r="369" spans="2:15" ht="15" customHeight="1" x14ac:dyDescent="0.25">
      <c r="B369" s="89">
        <f t="shared" si="20"/>
        <v>33</v>
      </c>
      <c r="C369" s="89"/>
      <c r="D369" s="89"/>
      <c r="E369" s="89"/>
      <c r="F369" s="105" t="s">
        <v>78</v>
      </c>
      <c r="G369" s="105"/>
      <c r="H369" s="105"/>
      <c r="I369" s="105"/>
      <c r="J369" s="105"/>
      <c r="K369" s="105"/>
      <c r="L369" s="105"/>
      <c r="M369" s="64">
        <v>18</v>
      </c>
      <c r="N369" s="64">
        <v>15</v>
      </c>
      <c r="O369" s="20"/>
    </row>
    <row r="370" spans="2:15" ht="15" customHeight="1" x14ac:dyDescent="0.25">
      <c r="B370" s="89">
        <f t="shared" si="20"/>
        <v>5</v>
      </c>
      <c r="C370" s="89"/>
      <c r="D370" s="89"/>
      <c r="E370" s="89"/>
      <c r="F370" s="105" t="s">
        <v>116</v>
      </c>
      <c r="G370" s="105"/>
      <c r="H370" s="105"/>
      <c r="I370" s="105"/>
      <c r="J370" s="105"/>
      <c r="K370" s="105"/>
      <c r="L370" s="105"/>
      <c r="M370" s="64">
        <v>3</v>
      </c>
      <c r="N370" s="64">
        <v>2</v>
      </c>
      <c r="O370" s="20"/>
    </row>
    <row r="371" spans="2:15" ht="15" customHeight="1" x14ac:dyDescent="0.25">
      <c r="B371" s="97">
        <f>SUM(B372:E377)</f>
        <v>11</v>
      </c>
      <c r="C371" s="97"/>
      <c r="D371" s="97"/>
      <c r="E371" s="107" t="s">
        <v>81</v>
      </c>
      <c r="F371" s="107"/>
      <c r="G371" s="107"/>
      <c r="H371" s="107"/>
      <c r="I371" s="107"/>
      <c r="J371" s="107"/>
      <c r="K371" s="107"/>
      <c r="L371" s="107"/>
      <c r="M371" s="17">
        <f>SUM(M372:M377)</f>
        <v>9</v>
      </c>
      <c r="N371" s="17">
        <f>SUM(N372:N377)</f>
        <v>2</v>
      </c>
      <c r="O371" s="20"/>
    </row>
    <row r="372" spans="2:15" ht="15" customHeight="1" x14ac:dyDescent="0.25">
      <c r="B372" s="89">
        <f>M372+N372</f>
        <v>2</v>
      </c>
      <c r="C372" s="89"/>
      <c r="D372" s="89"/>
      <c r="E372" s="89"/>
      <c r="F372" s="105" t="s">
        <v>74</v>
      </c>
      <c r="G372" s="105"/>
      <c r="H372" s="105"/>
      <c r="I372" s="105"/>
      <c r="J372" s="105"/>
      <c r="K372" s="105"/>
      <c r="L372" s="105"/>
      <c r="M372" s="64">
        <v>2</v>
      </c>
      <c r="N372" s="64">
        <v>0</v>
      </c>
      <c r="O372" s="20"/>
    </row>
    <row r="373" spans="2:15" ht="15" customHeight="1" x14ac:dyDescent="0.25">
      <c r="B373" s="89">
        <f t="shared" ref="B373:B377" si="21">M373+N373</f>
        <v>5</v>
      </c>
      <c r="C373" s="89"/>
      <c r="D373" s="89"/>
      <c r="E373" s="89"/>
      <c r="F373" s="105" t="s">
        <v>75</v>
      </c>
      <c r="G373" s="105"/>
      <c r="H373" s="105"/>
      <c r="I373" s="105"/>
      <c r="J373" s="105"/>
      <c r="K373" s="105"/>
      <c r="L373" s="105"/>
      <c r="M373" s="64">
        <v>5</v>
      </c>
      <c r="N373" s="64">
        <v>0</v>
      </c>
      <c r="O373" s="20"/>
    </row>
    <row r="374" spans="2:15" ht="15" customHeight="1" x14ac:dyDescent="0.25">
      <c r="B374" s="89">
        <f t="shared" si="21"/>
        <v>0</v>
      </c>
      <c r="C374" s="89"/>
      <c r="D374" s="89"/>
      <c r="E374" s="89"/>
      <c r="F374" s="105" t="s">
        <v>76</v>
      </c>
      <c r="G374" s="105"/>
      <c r="H374" s="105"/>
      <c r="I374" s="105"/>
      <c r="J374" s="105"/>
      <c r="K374" s="105"/>
      <c r="L374" s="105"/>
      <c r="M374" s="64">
        <v>0</v>
      </c>
      <c r="N374" s="64">
        <v>0</v>
      </c>
      <c r="O374" s="20"/>
    </row>
    <row r="375" spans="2:15" ht="15" customHeight="1" x14ac:dyDescent="0.25">
      <c r="B375" s="89">
        <f t="shared" si="21"/>
        <v>2</v>
      </c>
      <c r="C375" s="89"/>
      <c r="D375" s="89"/>
      <c r="E375" s="89"/>
      <c r="F375" s="105" t="s">
        <v>77</v>
      </c>
      <c r="G375" s="105"/>
      <c r="H375" s="105"/>
      <c r="I375" s="105"/>
      <c r="J375" s="105"/>
      <c r="K375" s="105"/>
      <c r="L375" s="105"/>
      <c r="M375" s="64">
        <v>0</v>
      </c>
      <c r="N375" s="64">
        <v>2</v>
      </c>
      <c r="O375" s="20"/>
    </row>
    <row r="376" spans="2:15" ht="15" customHeight="1" x14ac:dyDescent="0.25">
      <c r="B376" s="89">
        <f t="shared" si="21"/>
        <v>1</v>
      </c>
      <c r="C376" s="89"/>
      <c r="D376" s="89"/>
      <c r="E376" s="89"/>
      <c r="F376" s="105" t="s">
        <v>78</v>
      </c>
      <c r="G376" s="105"/>
      <c r="H376" s="105"/>
      <c r="I376" s="105"/>
      <c r="J376" s="105"/>
      <c r="K376" s="105"/>
      <c r="L376" s="105"/>
      <c r="M376" s="64">
        <v>1</v>
      </c>
      <c r="N376" s="64">
        <v>0</v>
      </c>
      <c r="O376" s="20"/>
    </row>
    <row r="377" spans="2:15" ht="15" customHeight="1" x14ac:dyDescent="0.25">
      <c r="B377" s="89">
        <f t="shared" si="21"/>
        <v>1</v>
      </c>
      <c r="C377" s="89"/>
      <c r="D377" s="89"/>
      <c r="E377" s="89"/>
      <c r="F377" s="105" t="s">
        <v>116</v>
      </c>
      <c r="G377" s="105"/>
      <c r="H377" s="105"/>
      <c r="I377" s="105"/>
      <c r="J377" s="105"/>
      <c r="K377" s="105"/>
      <c r="L377" s="105"/>
      <c r="M377" s="64">
        <v>1</v>
      </c>
      <c r="N377" s="64">
        <v>0</v>
      </c>
      <c r="O377" s="20"/>
    </row>
    <row r="378" spans="2:15" ht="15" customHeight="1" x14ac:dyDescent="0.25">
      <c r="B378" s="106">
        <f>SUM(B379:E384)</f>
        <v>2</v>
      </c>
      <c r="C378" s="106"/>
      <c r="D378" s="106"/>
      <c r="E378" s="107" t="s">
        <v>91</v>
      </c>
      <c r="F378" s="107"/>
      <c r="G378" s="107"/>
      <c r="H378" s="107"/>
      <c r="I378" s="107"/>
      <c r="J378" s="107"/>
      <c r="K378" s="107"/>
      <c r="L378" s="107"/>
      <c r="M378" s="14">
        <f>SUM(M379:M384)</f>
        <v>1</v>
      </c>
      <c r="N378" s="14">
        <f>SUM(N379:N384)</f>
        <v>1</v>
      </c>
      <c r="O378" s="20"/>
    </row>
    <row r="379" spans="2:15" ht="15" customHeight="1" x14ac:dyDescent="0.25">
      <c r="B379" s="104">
        <f>M379+N379</f>
        <v>2</v>
      </c>
      <c r="C379" s="104"/>
      <c r="D379" s="104"/>
      <c r="E379" s="104"/>
      <c r="F379" s="105" t="s">
        <v>74</v>
      </c>
      <c r="G379" s="105"/>
      <c r="H379" s="105"/>
      <c r="I379" s="105"/>
      <c r="J379" s="105"/>
      <c r="K379" s="105"/>
      <c r="L379" s="105"/>
      <c r="M379" s="64">
        <v>1</v>
      </c>
      <c r="N379" s="64">
        <v>1</v>
      </c>
      <c r="O379" s="20"/>
    </row>
    <row r="380" spans="2:15" ht="15" customHeight="1" x14ac:dyDescent="0.25">
      <c r="B380" s="104">
        <f t="shared" ref="B380:B384" si="22">M380+N380</f>
        <v>0</v>
      </c>
      <c r="C380" s="104"/>
      <c r="D380" s="104"/>
      <c r="E380" s="104"/>
      <c r="F380" s="105" t="s">
        <v>75</v>
      </c>
      <c r="G380" s="105"/>
      <c r="H380" s="105"/>
      <c r="I380" s="105"/>
      <c r="J380" s="105"/>
      <c r="K380" s="105"/>
      <c r="L380" s="105"/>
      <c r="M380" s="64">
        <v>0</v>
      </c>
      <c r="N380" s="64">
        <v>0</v>
      </c>
      <c r="O380" s="20"/>
    </row>
    <row r="381" spans="2:15" ht="15" customHeight="1" x14ac:dyDescent="0.25">
      <c r="B381" s="104">
        <f t="shared" si="22"/>
        <v>0</v>
      </c>
      <c r="C381" s="104"/>
      <c r="D381" s="104"/>
      <c r="E381" s="104"/>
      <c r="F381" s="105" t="s">
        <v>76</v>
      </c>
      <c r="G381" s="105"/>
      <c r="H381" s="105"/>
      <c r="I381" s="105"/>
      <c r="J381" s="105"/>
      <c r="K381" s="105"/>
      <c r="L381" s="105"/>
      <c r="M381" s="64">
        <v>0</v>
      </c>
      <c r="N381" s="64">
        <v>0</v>
      </c>
      <c r="O381" s="20"/>
    </row>
    <row r="382" spans="2:15" ht="15" customHeight="1" x14ac:dyDescent="0.25">
      <c r="B382" s="104">
        <f t="shared" si="22"/>
        <v>0</v>
      </c>
      <c r="C382" s="104"/>
      <c r="D382" s="104"/>
      <c r="E382" s="104"/>
      <c r="F382" s="105" t="s">
        <v>77</v>
      </c>
      <c r="G382" s="105"/>
      <c r="H382" s="105"/>
      <c r="I382" s="105"/>
      <c r="J382" s="105"/>
      <c r="K382" s="105"/>
      <c r="L382" s="105"/>
      <c r="M382" s="64">
        <v>0</v>
      </c>
      <c r="N382" s="64">
        <v>0</v>
      </c>
      <c r="O382" s="20"/>
    </row>
    <row r="383" spans="2:15" ht="15" customHeight="1" x14ac:dyDescent="0.25">
      <c r="B383" s="104">
        <f t="shared" si="22"/>
        <v>0</v>
      </c>
      <c r="C383" s="104"/>
      <c r="D383" s="104"/>
      <c r="E383" s="104"/>
      <c r="F383" s="105" t="s">
        <v>78</v>
      </c>
      <c r="G383" s="105"/>
      <c r="H383" s="105"/>
      <c r="I383" s="105"/>
      <c r="J383" s="105"/>
      <c r="K383" s="105"/>
      <c r="L383" s="105"/>
      <c r="M383" s="64">
        <v>0</v>
      </c>
      <c r="N383" s="64">
        <v>0</v>
      </c>
      <c r="O383" s="20"/>
    </row>
    <row r="384" spans="2:15" ht="15" customHeight="1" x14ac:dyDescent="0.25">
      <c r="B384" s="104">
        <f t="shared" si="22"/>
        <v>0</v>
      </c>
      <c r="C384" s="104"/>
      <c r="D384" s="104"/>
      <c r="E384" s="104"/>
      <c r="F384" s="105" t="s">
        <v>116</v>
      </c>
      <c r="G384" s="105"/>
      <c r="H384" s="105"/>
      <c r="I384" s="105"/>
      <c r="J384" s="105"/>
      <c r="K384" s="105"/>
      <c r="L384" s="105"/>
      <c r="M384" s="64">
        <v>0</v>
      </c>
      <c r="N384" s="64">
        <v>0</v>
      </c>
      <c r="O384" s="20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4"/>
      <c r="K385" s="4"/>
      <c r="L385" s="4"/>
      <c r="M385" s="1"/>
      <c r="N385" s="1"/>
      <c r="O385" s="20"/>
    </row>
  </sheetData>
  <mergeCells count="595">
    <mergeCell ref="B71:N72"/>
    <mergeCell ref="H220:M220"/>
    <mergeCell ref="H221:M221"/>
    <mergeCell ref="D222:M222"/>
    <mergeCell ref="H223:M223"/>
    <mergeCell ref="H224:M224"/>
    <mergeCell ref="H225:M225"/>
    <mergeCell ref="D226:M226"/>
    <mergeCell ref="H227:M227"/>
    <mergeCell ref="B84:N84"/>
    <mergeCell ref="B85:N85"/>
    <mergeCell ref="B86:L86"/>
    <mergeCell ref="C87:L87"/>
    <mergeCell ref="B88:D88"/>
    <mergeCell ref="E88:L88"/>
    <mergeCell ref="B73:N73"/>
    <mergeCell ref="B74:C74"/>
    <mergeCell ref="D74:K74"/>
    <mergeCell ref="L74:N74"/>
    <mergeCell ref="B75:C75"/>
    <mergeCell ref="D75:K75"/>
    <mergeCell ref="L75:N75"/>
    <mergeCell ref="M76:N76"/>
    <mergeCell ref="M77:N77"/>
    <mergeCell ref="H212:M212"/>
    <mergeCell ref="H213:M213"/>
    <mergeCell ref="D214:M214"/>
    <mergeCell ref="H215:M215"/>
    <mergeCell ref="H216:M216"/>
    <mergeCell ref="H217:M217"/>
    <mergeCell ref="D218:M218"/>
    <mergeCell ref="H219:M219"/>
    <mergeCell ref="B228:G228"/>
    <mergeCell ref="B222:C222"/>
    <mergeCell ref="B223:G223"/>
    <mergeCell ref="B224:G224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B267:H267"/>
    <mergeCell ref="I267:N267"/>
    <mergeCell ref="B269:H269"/>
    <mergeCell ref="I269:N269"/>
    <mergeCell ref="B220:G220"/>
    <mergeCell ref="B221:G221"/>
    <mergeCell ref="B45:J45"/>
    <mergeCell ref="B46:D46"/>
    <mergeCell ref="E46:L46"/>
    <mergeCell ref="B47:G47"/>
    <mergeCell ref="H47:L47"/>
    <mergeCell ref="B189:M189"/>
    <mergeCell ref="D190:M190"/>
    <mergeCell ref="H191:M191"/>
    <mergeCell ref="H192:M192"/>
    <mergeCell ref="H193:M193"/>
    <mergeCell ref="D194:M194"/>
    <mergeCell ref="H195:M195"/>
    <mergeCell ref="H196:M196"/>
    <mergeCell ref="H197:M197"/>
    <mergeCell ref="D198:M198"/>
    <mergeCell ref="B48:J48"/>
    <mergeCell ref="H228:M228"/>
    <mergeCell ref="H211:M211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68:N68"/>
    <mergeCell ref="C69:I69"/>
    <mergeCell ref="J69:N69"/>
    <mergeCell ref="B70:I70"/>
    <mergeCell ref="J70:N70"/>
    <mergeCell ref="B64:J64"/>
    <mergeCell ref="K64:L64"/>
    <mergeCell ref="B65:G65"/>
    <mergeCell ref="H65:L65"/>
    <mergeCell ref="B66:K66"/>
    <mergeCell ref="B67:K67"/>
    <mergeCell ref="B76:J77"/>
    <mergeCell ref="B79:C79"/>
    <mergeCell ref="D79:N79"/>
    <mergeCell ref="B96:G96"/>
    <mergeCell ref="H96:L96"/>
    <mergeCell ref="B97:K97"/>
    <mergeCell ref="B99:K99"/>
    <mergeCell ref="B100:D100"/>
    <mergeCell ref="E100:L100"/>
    <mergeCell ref="B89:G89"/>
    <mergeCell ref="H89:L89"/>
    <mergeCell ref="B90:K90"/>
    <mergeCell ref="B91:K91"/>
    <mergeCell ref="B92:K92"/>
    <mergeCell ref="B93:K93"/>
    <mergeCell ref="B94:K94"/>
    <mergeCell ref="B95:K95"/>
    <mergeCell ref="B98:J98"/>
    <mergeCell ref="B107:K107"/>
    <mergeCell ref="B108:K108"/>
    <mergeCell ref="B109:K109"/>
    <mergeCell ref="B110:G110"/>
    <mergeCell ref="H110:L110"/>
    <mergeCell ref="B101:G101"/>
    <mergeCell ref="H101:L101"/>
    <mergeCell ref="B102:K102"/>
    <mergeCell ref="B103:K103"/>
    <mergeCell ref="B104:K104"/>
    <mergeCell ref="B105:K105"/>
    <mergeCell ref="B106:K106"/>
    <mergeCell ref="B181:N181"/>
    <mergeCell ref="B184:C184"/>
    <mergeCell ref="D184:L184"/>
    <mergeCell ref="B152:K152"/>
    <mergeCell ref="B153:K153"/>
    <mergeCell ref="B154:K154"/>
    <mergeCell ref="B155:K155"/>
    <mergeCell ref="B156:K156"/>
    <mergeCell ref="C182:N182"/>
    <mergeCell ref="B183:L183"/>
    <mergeCell ref="B157:K157"/>
    <mergeCell ref="B163:N163"/>
    <mergeCell ref="C164:N164"/>
    <mergeCell ref="C165:M165"/>
    <mergeCell ref="C166:M166"/>
    <mergeCell ref="B161:N162"/>
    <mergeCell ref="B179:N180"/>
    <mergeCell ref="C169:M169"/>
    <mergeCell ref="C167:N167"/>
    <mergeCell ref="C168:M168"/>
    <mergeCell ref="B158:G158"/>
    <mergeCell ref="H158:L158"/>
    <mergeCell ref="B159:K159"/>
    <mergeCell ref="B160:K160"/>
    <mergeCell ref="B190:C190"/>
    <mergeCell ref="B191:G191"/>
    <mergeCell ref="B192:G192"/>
    <mergeCell ref="B186:C186"/>
    <mergeCell ref="D186:L186"/>
    <mergeCell ref="B187:C187"/>
    <mergeCell ref="D187:L187"/>
    <mergeCell ref="B196:G196"/>
    <mergeCell ref="B197:G197"/>
    <mergeCell ref="B198:C198"/>
    <mergeCell ref="B193:G193"/>
    <mergeCell ref="B194:C194"/>
    <mergeCell ref="B195:G195"/>
    <mergeCell ref="B202:C202"/>
    <mergeCell ref="B203:G203"/>
    <mergeCell ref="B204:G204"/>
    <mergeCell ref="B199:G199"/>
    <mergeCell ref="B200:G200"/>
    <mergeCell ref="B201:G201"/>
    <mergeCell ref="H199:M199"/>
    <mergeCell ref="H200:M200"/>
    <mergeCell ref="H201:M201"/>
    <mergeCell ref="D202:M202"/>
    <mergeCell ref="H203:M203"/>
    <mergeCell ref="H204:M204"/>
    <mergeCell ref="B208:G208"/>
    <mergeCell ref="B209:G209"/>
    <mergeCell ref="B210:C210"/>
    <mergeCell ref="B205:G205"/>
    <mergeCell ref="B206:C206"/>
    <mergeCell ref="B207:G207"/>
    <mergeCell ref="H205:M205"/>
    <mergeCell ref="D206:M206"/>
    <mergeCell ref="H207:M207"/>
    <mergeCell ref="H208:M208"/>
    <mergeCell ref="H209:M209"/>
    <mergeCell ref="D210:M210"/>
    <mergeCell ref="B211:G211"/>
    <mergeCell ref="B212:G212"/>
    <mergeCell ref="B213:G213"/>
    <mergeCell ref="B214:C214"/>
    <mergeCell ref="B215:G215"/>
    <mergeCell ref="B216:G216"/>
    <mergeCell ref="B217:G217"/>
    <mergeCell ref="B218:C218"/>
    <mergeCell ref="B219:G219"/>
    <mergeCell ref="B229:G229"/>
    <mergeCell ref="B230:C230"/>
    <mergeCell ref="B225:G225"/>
    <mergeCell ref="B226:C226"/>
    <mergeCell ref="B227:G227"/>
    <mergeCell ref="H229:M229"/>
    <mergeCell ref="D230:M230"/>
    <mergeCell ref="B234:C234"/>
    <mergeCell ref="B235:G235"/>
    <mergeCell ref="B236:G236"/>
    <mergeCell ref="B231:G231"/>
    <mergeCell ref="B232:G232"/>
    <mergeCell ref="B233:G233"/>
    <mergeCell ref="H231:M231"/>
    <mergeCell ref="H232:M232"/>
    <mergeCell ref="H233:M233"/>
    <mergeCell ref="D234:M234"/>
    <mergeCell ref="H235:M235"/>
    <mergeCell ref="H236:M236"/>
    <mergeCell ref="B240:G240"/>
    <mergeCell ref="B241:G241"/>
    <mergeCell ref="B242:C242"/>
    <mergeCell ref="B237:G237"/>
    <mergeCell ref="B238:C238"/>
    <mergeCell ref="B239:G239"/>
    <mergeCell ref="H237:M237"/>
    <mergeCell ref="D238:M238"/>
    <mergeCell ref="H239:M239"/>
    <mergeCell ref="H240:M240"/>
    <mergeCell ref="H241:M241"/>
    <mergeCell ref="D242:M242"/>
    <mergeCell ref="B246:G246"/>
    <mergeCell ref="B247:C247"/>
    <mergeCell ref="B248:G248"/>
    <mergeCell ref="B243:G243"/>
    <mergeCell ref="B244:G244"/>
    <mergeCell ref="B245:G245"/>
    <mergeCell ref="H243:M243"/>
    <mergeCell ref="H244:M244"/>
    <mergeCell ref="H245:M245"/>
    <mergeCell ref="H246:M246"/>
    <mergeCell ref="D247:M247"/>
    <mergeCell ref="H248:M248"/>
    <mergeCell ref="B252:G252"/>
    <mergeCell ref="H252:N252"/>
    <mergeCell ref="H253:J253"/>
    <mergeCell ref="L253:N253"/>
    <mergeCell ref="B254:G254"/>
    <mergeCell ref="H254:J254"/>
    <mergeCell ref="L254:N254"/>
    <mergeCell ref="B249:G249"/>
    <mergeCell ref="B251:C251"/>
    <mergeCell ref="D251:N251"/>
    <mergeCell ref="H249:M249"/>
    <mergeCell ref="B258:G258"/>
    <mergeCell ref="H258:N258"/>
    <mergeCell ref="B259:G259"/>
    <mergeCell ref="H259:J259"/>
    <mergeCell ref="L259:N259"/>
    <mergeCell ref="B260:G260"/>
    <mergeCell ref="H260:J260"/>
    <mergeCell ref="L260:N260"/>
    <mergeCell ref="B255:G255"/>
    <mergeCell ref="H255:N255"/>
    <mergeCell ref="B256:G256"/>
    <mergeCell ref="H256:J256"/>
    <mergeCell ref="L256:N256"/>
    <mergeCell ref="B257:G257"/>
    <mergeCell ref="H257:J257"/>
    <mergeCell ref="L257:N257"/>
    <mergeCell ref="B264:G264"/>
    <mergeCell ref="H264:N264"/>
    <mergeCell ref="B265:C265"/>
    <mergeCell ref="D265:N265"/>
    <mergeCell ref="B266:G266"/>
    <mergeCell ref="H266:N266"/>
    <mergeCell ref="B261:C261"/>
    <mergeCell ref="D261:N261"/>
    <mergeCell ref="B262:G262"/>
    <mergeCell ref="H262:N262"/>
    <mergeCell ref="B263:G263"/>
    <mergeCell ref="H263:N263"/>
    <mergeCell ref="B274:C274"/>
    <mergeCell ref="D274:N274"/>
    <mergeCell ref="B275:G275"/>
    <mergeCell ref="H275:N275"/>
    <mergeCell ref="B276:G276"/>
    <mergeCell ref="H276:N276"/>
    <mergeCell ref="B268:G268"/>
    <mergeCell ref="H268:N268"/>
    <mergeCell ref="B270:G270"/>
    <mergeCell ref="H270:N270"/>
    <mergeCell ref="B272:G272"/>
    <mergeCell ref="H272:N272"/>
    <mergeCell ref="B273:H273"/>
    <mergeCell ref="I273:N273"/>
    <mergeCell ref="B271:H271"/>
    <mergeCell ref="I271:N271"/>
    <mergeCell ref="B281:G281"/>
    <mergeCell ref="H281:N281"/>
    <mergeCell ref="B282:H282"/>
    <mergeCell ref="I282:N282"/>
    <mergeCell ref="B283:I283"/>
    <mergeCell ref="J283:N283"/>
    <mergeCell ref="B277:G277"/>
    <mergeCell ref="H277:N277"/>
    <mergeCell ref="B278:G278"/>
    <mergeCell ref="H278:N278"/>
    <mergeCell ref="B280:N280"/>
    <mergeCell ref="B287:I287"/>
    <mergeCell ref="J287:N287"/>
    <mergeCell ref="B288:G288"/>
    <mergeCell ref="H288:N288"/>
    <mergeCell ref="B289:H289"/>
    <mergeCell ref="I289:N289"/>
    <mergeCell ref="B284:I284"/>
    <mergeCell ref="J284:N284"/>
    <mergeCell ref="B285:H285"/>
    <mergeCell ref="I285:N285"/>
    <mergeCell ref="B286:I286"/>
    <mergeCell ref="J286:N286"/>
    <mergeCell ref="B293:I293"/>
    <mergeCell ref="J293:N293"/>
    <mergeCell ref="B294:I294"/>
    <mergeCell ref="J294:N294"/>
    <mergeCell ref="B295:H295"/>
    <mergeCell ref="I295:N295"/>
    <mergeCell ref="B290:I290"/>
    <mergeCell ref="J290:N290"/>
    <mergeCell ref="B291:I291"/>
    <mergeCell ref="J291:N291"/>
    <mergeCell ref="B292:H292"/>
    <mergeCell ref="I292:N292"/>
    <mergeCell ref="B300:E300"/>
    <mergeCell ref="F300:L300"/>
    <mergeCell ref="B296:I296"/>
    <mergeCell ref="J296:N296"/>
    <mergeCell ref="B297:I297"/>
    <mergeCell ref="J297:N297"/>
    <mergeCell ref="B298:N298"/>
    <mergeCell ref="B299:L299"/>
    <mergeCell ref="B308:L308"/>
    <mergeCell ref="B304:N304"/>
    <mergeCell ref="B305:C305"/>
    <mergeCell ref="D305:N305"/>
    <mergeCell ref="B301:H301"/>
    <mergeCell ref="I301:L301"/>
    <mergeCell ref="B303:N303"/>
    <mergeCell ref="B317:D317"/>
    <mergeCell ref="E317:L317"/>
    <mergeCell ref="B309:C309"/>
    <mergeCell ref="D309:L309"/>
    <mergeCell ref="B310:D310"/>
    <mergeCell ref="E310:L310"/>
    <mergeCell ref="B311:E311"/>
    <mergeCell ref="F311:L311"/>
    <mergeCell ref="B306:N306"/>
    <mergeCell ref="B307:N307"/>
    <mergeCell ref="B315:E315"/>
    <mergeCell ref="F315:L315"/>
    <mergeCell ref="B312:E312"/>
    <mergeCell ref="F312:L312"/>
    <mergeCell ref="B313:E313"/>
    <mergeCell ref="F313:L313"/>
    <mergeCell ref="B314:E314"/>
    <mergeCell ref="F314:L314"/>
    <mergeCell ref="B316:E316"/>
    <mergeCell ref="F316:L316"/>
    <mergeCell ref="B323:E323"/>
    <mergeCell ref="F323:L323"/>
    <mergeCell ref="B324:E324"/>
    <mergeCell ref="F324:L324"/>
    <mergeCell ref="B318:E318"/>
    <mergeCell ref="F318:L318"/>
    <mergeCell ref="B319:E319"/>
    <mergeCell ref="F319:L319"/>
    <mergeCell ref="B320:E320"/>
    <mergeCell ref="F320:L320"/>
    <mergeCell ref="B321:E321"/>
    <mergeCell ref="F321:L321"/>
    <mergeCell ref="B322:D322"/>
    <mergeCell ref="E322:L322"/>
    <mergeCell ref="B325:E325"/>
    <mergeCell ref="F325:L325"/>
    <mergeCell ref="B326:E326"/>
    <mergeCell ref="F326:L326"/>
    <mergeCell ref="B328:L328"/>
    <mergeCell ref="B329:C329"/>
    <mergeCell ref="D329:L329"/>
    <mergeCell ref="B327:E327"/>
    <mergeCell ref="F327:L327"/>
    <mergeCell ref="B338:D338"/>
    <mergeCell ref="E338:L338"/>
    <mergeCell ref="B333:E333"/>
    <mergeCell ref="F333:L333"/>
    <mergeCell ref="B330:E330"/>
    <mergeCell ref="F330:L330"/>
    <mergeCell ref="B331:E331"/>
    <mergeCell ref="F331:L331"/>
    <mergeCell ref="B332:E332"/>
    <mergeCell ref="F332:L332"/>
    <mergeCell ref="B334:M334"/>
    <mergeCell ref="B347:N347"/>
    <mergeCell ref="B348:L348"/>
    <mergeCell ref="B349:C349"/>
    <mergeCell ref="D349:L349"/>
    <mergeCell ref="B350:D350"/>
    <mergeCell ref="E350:L350"/>
    <mergeCell ref="B335:M335"/>
    <mergeCell ref="B336:M336"/>
    <mergeCell ref="B345:E345"/>
    <mergeCell ref="F345:L345"/>
    <mergeCell ref="B342:D342"/>
    <mergeCell ref="E342:L342"/>
    <mergeCell ref="B343:E343"/>
    <mergeCell ref="F343:L343"/>
    <mergeCell ref="B344:E344"/>
    <mergeCell ref="F344:L344"/>
    <mergeCell ref="B339:E339"/>
    <mergeCell ref="F339:L339"/>
    <mergeCell ref="B340:E340"/>
    <mergeCell ref="F340:L340"/>
    <mergeCell ref="B341:E341"/>
    <mergeCell ref="F341:L341"/>
    <mergeCell ref="B337:C337"/>
    <mergeCell ref="D337:L337"/>
    <mergeCell ref="B354:E354"/>
    <mergeCell ref="F354:L354"/>
    <mergeCell ref="B355:E355"/>
    <mergeCell ref="F355:L355"/>
    <mergeCell ref="B356:E356"/>
    <mergeCell ref="F356:L356"/>
    <mergeCell ref="B351:E351"/>
    <mergeCell ref="F351:L351"/>
    <mergeCell ref="B352:E352"/>
    <mergeCell ref="F352:L352"/>
    <mergeCell ref="B353:E353"/>
    <mergeCell ref="F353:L353"/>
    <mergeCell ref="B360:E360"/>
    <mergeCell ref="F360:L360"/>
    <mergeCell ref="B361:E361"/>
    <mergeCell ref="F361:L361"/>
    <mergeCell ref="B362:E362"/>
    <mergeCell ref="F362:L362"/>
    <mergeCell ref="B357:D357"/>
    <mergeCell ref="E357:L357"/>
    <mergeCell ref="B358:E358"/>
    <mergeCell ref="F358:L358"/>
    <mergeCell ref="B359:E359"/>
    <mergeCell ref="F359:L359"/>
    <mergeCell ref="B366:E366"/>
    <mergeCell ref="F366:L366"/>
    <mergeCell ref="B367:E367"/>
    <mergeCell ref="F367:L367"/>
    <mergeCell ref="B368:E368"/>
    <mergeCell ref="F368:L368"/>
    <mergeCell ref="B363:E363"/>
    <mergeCell ref="F363:L363"/>
    <mergeCell ref="B364:D364"/>
    <mergeCell ref="E364:L364"/>
    <mergeCell ref="B365:E365"/>
    <mergeCell ref="F365:L365"/>
    <mergeCell ref="F372:L372"/>
    <mergeCell ref="B373:E373"/>
    <mergeCell ref="F373:L373"/>
    <mergeCell ref="B374:E374"/>
    <mergeCell ref="F374:L374"/>
    <mergeCell ref="B375:E375"/>
    <mergeCell ref="F375:L375"/>
    <mergeCell ref="B376:E376"/>
    <mergeCell ref="B369:E369"/>
    <mergeCell ref="F369:L369"/>
    <mergeCell ref="B370:E370"/>
    <mergeCell ref="F370:L370"/>
    <mergeCell ref="B371:D371"/>
    <mergeCell ref="E371:L371"/>
    <mergeCell ref="B148:K148"/>
    <mergeCell ref="B149:K149"/>
    <mergeCell ref="B150:K150"/>
    <mergeCell ref="B139:J139"/>
    <mergeCell ref="B384:E384"/>
    <mergeCell ref="F384:L384"/>
    <mergeCell ref="B381:E381"/>
    <mergeCell ref="F381:L381"/>
    <mergeCell ref="B382:E382"/>
    <mergeCell ref="F382:L382"/>
    <mergeCell ref="B383:E383"/>
    <mergeCell ref="F383:L383"/>
    <mergeCell ref="B378:D378"/>
    <mergeCell ref="E378:L378"/>
    <mergeCell ref="B379:E379"/>
    <mergeCell ref="F379:L379"/>
    <mergeCell ref="B380:E380"/>
    <mergeCell ref="F380:L380"/>
    <mergeCell ref="F376:L376"/>
    <mergeCell ref="B377:E377"/>
    <mergeCell ref="B151:G151"/>
    <mergeCell ref="H151:L151"/>
    <mergeCell ref="F377:L377"/>
    <mergeCell ref="B372:E372"/>
    <mergeCell ref="B147:K147"/>
    <mergeCell ref="H137:L137"/>
    <mergeCell ref="B138:K138"/>
    <mergeCell ref="B140:D140"/>
    <mergeCell ref="E140:L140"/>
    <mergeCell ref="B146:K146"/>
    <mergeCell ref="B123:D123"/>
    <mergeCell ref="E123:L123"/>
    <mergeCell ref="B124:K124"/>
    <mergeCell ref="B125:K125"/>
    <mergeCell ref="B132:G132"/>
    <mergeCell ref="H132:L132"/>
    <mergeCell ref="B133:K133"/>
    <mergeCell ref="B134:K134"/>
    <mergeCell ref="B135:J135"/>
    <mergeCell ref="B126:N126"/>
    <mergeCell ref="B127:N127"/>
    <mergeCell ref="B128:N128"/>
    <mergeCell ref="B129:L129"/>
    <mergeCell ref="C130:L130"/>
    <mergeCell ref="B131:D131"/>
    <mergeCell ref="E131:L131"/>
    <mergeCell ref="B121:L121"/>
    <mergeCell ref="C122:L122"/>
    <mergeCell ref="B117:G117"/>
    <mergeCell ref="H117:L117"/>
    <mergeCell ref="B118:K118"/>
    <mergeCell ref="B119:K119"/>
    <mergeCell ref="B120:N120"/>
    <mergeCell ref="B111:K111"/>
    <mergeCell ref="B112:K112"/>
    <mergeCell ref="B113:K113"/>
    <mergeCell ref="B114:K114"/>
    <mergeCell ref="B115:K115"/>
    <mergeCell ref="B116:K116"/>
    <mergeCell ref="B171:N171"/>
    <mergeCell ref="C172:N172"/>
    <mergeCell ref="C173:M173"/>
    <mergeCell ref="C174:M174"/>
    <mergeCell ref="C175:N175"/>
    <mergeCell ref="C176:M176"/>
    <mergeCell ref="C177:M177"/>
    <mergeCell ref="B44:J44"/>
    <mergeCell ref="F346:M346"/>
    <mergeCell ref="B346:E346"/>
    <mergeCell ref="B80:N80"/>
    <mergeCell ref="B81:N81"/>
    <mergeCell ref="B185:C185"/>
    <mergeCell ref="D185:L185"/>
    <mergeCell ref="B188:N188"/>
    <mergeCell ref="B82:N83"/>
    <mergeCell ref="B141:G141"/>
    <mergeCell ref="H141:L141"/>
    <mergeCell ref="B142:K142"/>
    <mergeCell ref="B143:K143"/>
    <mergeCell ref="B144:K144"/>
    <mergeCell ref="B145:K145"/>
    <mergeCell ref="B136:J136"/>
    <mergeCell ref="B137:G13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9" max="16383" man="1"/>
    <brk id="194" max="16383" man="1"/>
    <brk id="249" max="16383" man="1"/>
    <brk id="3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ago-dic 2020</vt:lpstr>
      <vt:lpstr>'Numeralia ago-dic 2020'!Títulos_a_imprimir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2023-08-02T20:52:01Z</dcterms:modified>
</cp:coreProperties>
</file>